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D:\Ana\2021\Nota Copii 2021\Final\"/>
    </mc:Choice>
  </mc:AlternateContent>
  <xr:revisionPtr revIDLastSave="0" documentId="13_ncr:1_{147CAFAB-F9DC-4AD3-AF15-DC56AC2CF38A}" xr6:coauthVersionLast="37" xr6:coauthVersionMax="37" xr10:uidLastSave="{00000000-0000-0000-0000-000000000000}"/>
  <bookViews>
    <workbookView xWindow="0" yWindow="0" windowWidth="24720" windowHeight="13425" tabRatio="679" firstSheet="3" activeTab="4" xr2:uid="{00000000-000D-0000-FFFF-FFFF00000000}"/>
  </bookViews>
  <sheets>
    <sheet name="Demografie" sheetId="9" r:id="rId1"/>
    <sheet name="Educație" sheetId="7" r:id="rId2"/>
    <sheet name="Protecție socială" sheetId="6" r:id="rId3"/>
    <sheet name="Sănatate" sheetId="3" r:id="rId4"/>
    <sheet name="Infracționalitate" sheetId="4" r:id="rId5"/>
    <sheet name="Gospodarii cu copii" sheetId="8" r:id="rId6"/>
  </sheets>
  <definedNames>
    <definedName name="_ftn1" localSheetId="1">Educație!$A$53</definedName>
    <definedName name="_ftnref1" localSheetId="1">Educație!$A$20</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3" i="3" l="1"/>
  <c r="F53" i="3" l="1"/>
  <c r="E53" i="3"/>
  <c r="F31" i="3" l="1"/>
  <c r="F30" i="3"/>
  <c r="F29" i="3"/>
  <c r="F28" i="3"/>
  <c r="F27" i="3"/>
  <c r="F26" i="3"/>
  <c r="F25" i="3"/>
  <c r="F24" i="3"/>
  <c r="F23" i="3"/>
  <c r="F22" i="3"/>
  <c r="F21" i="3"/>
  <c r="F20" i="3"/>
  <c r="F19" i="3"/>
  <c r="F17" i="3"/>
  <c r="F32" i="3" l="1"/>
  <c r="E63" i="3"/>
  <c r="B63" i="3"/>
  <c r="D53" i="3"/>
  <c r="C53" i="3"/>
  <c r="B53" i="3"/>
  <c r="E32" i="3"/>
  <c r="D32" i="3"/>
  <c r="C32" i="3"/>
  <c r="B32" i="3"/>
  <c r="E39" i="4" l="1"/>
  <c r="D39" i="4"/>
  <c r="C39" i="4"/>
  <c r="B39" i="4"/>
  <c r="S30" i="4" l="1"/>
</calcChain>
</file>

<file path=xl/sharedStrings.xml><?xml version="1.0" encoding="utf-8"?>
<sst xmlns="http://schemas.openxmlformats.org/spreadsheetml/2006/main" count="664" uniqueCount="337">
  <si>
    <t>inclusiv:</t>
  </si>
  <si>
    <t>Băieţi</t>
  </si>
  <si>
    <t>Fete</t>
  </si>
  <si>
    <t>Total pe republică</t>
  </si>
  <si>
    <t>Ambele sexe</t>
  </si>
  <si>
    <t>Urban</t>
  </si>
  <si>
    <t>Rural</t>
  </si>
  <si>
    <t>Total</t>
  </si>
  <si>
    <t>Primul</t>
  </si>
  <si>
    <t>Al doilea</t>
  </si>
  <si>
    <t>Al treilea</t>
  </si>
  <si>
    <t>Al patrulea şi mai mult</t>
  </si>
  <si>
    <t>în % faţă de total născuţi-vii</t>
  </si>
  <si>
    <t xml:space="preserve">Total </t>
  </si>
  <si>
    <t>Boli infecţioase şi parazitare</t>
  </si>
  <si>
    <t>inclusiv infecţii intestinale</t>
  </si>
  <si>
    <t>Malnutriţie</t>
  </si>
  <si>
    <t>Anemii</t>
  </si>
  <si>
    <t>Boli ale sistemului nervos</t>
  </si>
  <si>
    <t>Boli ale aparatului respirator</t>
  </si>
  <si>
    <t>inclusiv infecţii acute ale căilor respiratorii superioare, pneumonii, gripă</t>
  </si>
  <si>
    <t>Boli ale aparatului digestiv</t>
  </si>
  <si>
    <t>Boli ale aparatului genito-urinar</t>
  </si>
  <si>
    <t>Malformaţii congenitale, deformaţii şi anomalii cromozomiale</t>
  </si>
  <si>
    <t>inclusiv anomalii congenitale ale cordului</t>
  </si>
  <si>
    <t>Unele afecţiuni, a căror origine se situează în perioada perinatală</t>
  </si>
  <si>
    <t>Leziuni traumatice, otrăviri şi alte consecinţe ale cauzelor externe</t>
  </si>
  <si>
    <t>Tumori</t>
  </si>
  <si>
    <t>Boli endocrine, dereglări de nutriţie şi metabolism</t>
  </si>
  <si>
    <t>Tulburări mentale şi de comportament</t>
  </si>
  <si>
    <t>Boli ale sistemului nervos şi ale organelor de simţ</t>
  </si>
  <si>
    <t>Boli ale aparatului circulator</t>
  </si>
  <si>
    <t>Bolile pielii şi ţesutului celular subcutanat</t>
  </si>
  <si>
    <t>Boli ale sistemului osteo-articular, ale muşchilor şi ţesutului conjunctiv</t>
  </si>
  <si>
    <t>inclusiv după localizare:</t>
  </si>
  <si>
    <t>Ţesutul mesotilial şi alte ţesuturi moi</t>
  </si>
  <si>
    <t>Creierul şi alte părţi ale sistemului nervos central</t>
  </si>
  <si>
    <t>Ţesutul limfoid, hematopoietic şi înrudite</t>
  </si>
  <si>
    <t>Total copii examinaţi, mii</t>
  </si>
  <si>
    <t>inclusiv depistaţi la examinare:</t>
  </si>
  <si>
    <t>Cu acuitate auditivă scăzută</t>
  </si>
  <si>
    <t>Cu acuitate vizuală scăzută</t>
  </si>
  <si>
    <t>Cu tulburări de vorbire</t>
  </si>
  <si>
    <t>Cu scolioză</t>
  </si>
  <si>
    <t>Cu dereglări de ţinută</t>
  </si>
  <si>
    <t>Cu întîrziere în dezvoltarea fizică</t>
  </si>
  <si>
    <t>Boli endocrine, de nutriţie şi metabolism</t>
  </si>
  <si>
    <t>Boli ale ochiului şi anexelor sale</t>
  </si>
  <si>
    <t>Boli ale urechii şi apofizei mastoide</t>
  </si>
  <si>
    <t>Boli ale pielii şi ţesutului celular subcutanat</t>
  </si>
  <si>
    <t>Malformaţii congenitale, deformaţii şi anomalii cromozomale</t>
  </si>
  <si>
    <t>Leziuni traumatice și otrăviri</t>
  </si>
  <si>
    <t>Alte boli</t>
  </si>
  <si>
    <t>7-17 ani</t>
  </si>
  <si>
    <t>0-6 ani</t>
  </si>
  <si>
    <t>de către fete</t>
  </si>
  <si>
    <t>de către băieţi</t>
  </si>
  <si>
    <t>repetat</t>
  </si>
  <si>
    <t>în grup</t>
  </si>
  <si>
    <t xml:space="preserve">sub influenţa alcoolului </t>
  </si>
  <si>
    <t>Omor</t>
  </si>
  <si>
    <t>Viol</t>
  </si>
  <si>
    <t>Furt</t>
  </si>
  <si>
    <t>Jaf</t>
  </si>
  <si>
    <t>Huliganism</t>
  </si>
  <si>
    <t>Infracţiuni legate de droguri</t>
  </si>
  <si>
    <t>14-15 ani</t>
  </si>
  <si>
    <t>16-17 ani</t>
  </si>
  <si>
    <t>-</t>
  </si>
  <si>
    <t>inclusiv pentru:</t>
  </si>
  <si>
    <t>Altele</t>
  </si>
  <si>
    <t>inclusiv la:</t>
  </si>
  <si>
    <t>Total infracţiuni</t>
  </si>
  <si>
    <t>Acţiuni perverse</t>
  </si>
  <si>
    <t>procente</t>
  </si>
  <si>
    <t xml:space="preserve">Total gospodării </t>
  </si>
  <si>
    <t xml:space="preserve">  din care:</t>
  </si>
  <si>
    <t xml:space="preserve">Cuplu familial cu copii </t>
  </si>
  <si>
    <t xml:space="preserve">Părinte singur cu copii </t>
  </si>
  <si>
    <t xml:space="preserve">Alte gospodării cu copii </t>
  </si>
  <si>
    <t>Total gospodării</t>
  </si>
  <si>
    <t xml:space="preserve">Cuplu familial cu 2 copii </t>
  </si>
  <si>
    <t xml:space="preserve">Cuplu familial cu 3 şi mai mulţi copii </t>
  </si>
  <si>
    <t xml:space="preserve">Părinte singur cu 1 copil </t>
  </si>
  <si>
    <t xml:space="preserve">Părinte singur cu 2 copii </t>
  </si>
  <si>
    <t xml:space="preserve">Părinte singur cu 3 şi mai mulţi copii </t>
  </si>
  <si>
    <t xml:space="preserve">Alte gospodării cu 1 copil </t>
  </si>
  <si>
    <t xml:space="preserve">Alte gospodării cu 2 copii </t>
  </si>
  <si>
    <t xml:space="preserve">Alte gospodării cu 3 şi mai mulţi copii </t>
  </si>
  <si>
    <t xml:space="preserve">Gospodării cu 1 copil </t>
  </si>
  <si>
    <t>Gospodării cu 2 copii</t>
  </si>
  <si>
    <t xml:space="preserve">Gospodării cu 3 şi mai mulţi copii </t>
  </si>
  <si>
    <t>Mediul de reşedinţă</t>
  </si>
  <si>
    <t>Numărul de copii în gospodărie</t>
  </si>
  <si>
    <t xml:space="preserve">1 copil </t>
  </si>
  <si>
    <t xml:space="preserve">2 copii </t>
  </si>
  <si>
    <t xml:space="preserve">3 şi mai mulţi copii </t>
  </si>
  <si>
    <t>Tipul gospodăriei</t>
  </si>
  <si>
    <t>inclusiv în % pe surse:</t>
  </si>
  <si>
    <t xml:space="preserve">Activitatea individuală agricolă </t>
  </si>
  <si>
    <t>Activitatea individuală non-agricolă</t>
  </si>
  <si>
    <t>Venit din proprietate</t>
  </si>
  <si>
    <t>Prestaţii sociale</t>
  </si>
  <si>
    <t>pensii</t>
  </si>
  <si>
    <t>indemnizaţii pentru copii</t>
  </si>
  <si>
    <t>ajutor social</t>
  </si>
  <si>
    <t>Alte venituri</t>
  </si>
  <si>
    <t>din care transferuri din afara ţării</t>
  </si>
  <si>
    <t>Numărul de copii în gospodărie:</t>
  </si>
  <si>
    <t>1 copil</t>
  </si>
  <si>
    <t>2 copii</t>
  </si>
  <si>
    <t>3 şi mai mulţi copii</t>
  </si>
  <si>
    <t xml:space="preserve"> inclusiv în %:</t>
  </si>
  <si>
    <t>Produse alimentare</t>
  </si>
  <si>
    <t>Băuturi alcoolice, tutun</t>
  </si>
  <si>
    <t>Îmbrăcăminte, încălţăminte</t>
  </si>
  <si>
    <t>Întreţinerea locuinţei</t>
  </si>
  <si>
    <t>Dotarea locuinţei</t>
  </si>
  <si>
    <t>Îngrijire medicală şi sănătate</t>
  </si>
  <si>
    <t>Transport</t>
  </si>
  <si>
    <t>Comunicaţii</t>
  </si>
  <si>
    <t>Agrement</t>
  </si>
  <si>
    <t>Hoteluri, restaurante, cafenele etc.</t>
  </si>
  <si>
    <t>Diverse</t>
  </si>
  <si>
    <t>Comodităţi în locuinţă</t>
  </si>
  <si>
    <t>Iluminare electrică</t>
  </si>
  <si>
    <t>Apeduct</t>
  </si>
  <si>
    <t>inclusiv în interiorul locuinţei</t>
  </si>
  <si>
    <t xml:space="preserve">Apă caldă </t>
  </si>
  <si>
    <t xml:space="preserve">inclusiv sistem centralizat </t>
  </si>
  <si>
    <t>Încălzire centrală</t>
  </si>
  <si>
    <t>Sistem propriu de încălzire - autonom</t>
  </si>
  <si>
    <t>Gaze din reţea</t>
  </si>
  <si>
    <t>Grup sanitar în interiorul locuinţei</t>
  </si>
  <si>
    <t>Instalaţie de canalizare</t>
  </si>
  <si>
    <t>Baie sau duş</t>
  </si>
  <si>
    <t>Telefon</t>
  </si>
  <si>
    <t>Carne şi preparate din carne, kg</t>
  </si>
  <si>
    <t>Lapte şi produse din lapte, litri</t>
  </si>
  <si>
    <t>Ulei vegetal, litri</t>
  </si>
  <si>
    <t>Ouă, bucăţi</t>
  </si>
  <si>
    <t>Zahăr şi produse de cofetărie, kg</t>
  </si>
  <si>
    <t>Peşte şi produse din peşte, kg</t>
  </si>
  <si>
    <t>Cartofi, kg</t>
  </si>
  <si>
    <t>Legume şi bostănoase, kg</t>
  </si>
  <si>
    <t>Fructe şi pomuşoare, kg</t>
  </si>
  <si>
    <t>Cum apreciaţi nivelul de trai al gospodăriei?</t>
  </si>
  <si>
    <t>Foarte bun/bun</t>
  </si>
  <si>
    <t>Satisfăcător</t>
  </si>
  <si>
    <t>Cum apreciaţi nivelul de trai al gospodăriei, comparativ cu anul precedent?</t>
  </si>
  <si>
    <t>Mai bine</t>
  </si>
  <si>
    <t>La fel</t>
  </si>
  <si>
    <t>Mai rău</t>
  </si>
  <si>
    <t>Ce sumă de venituri băneşti lunare ar satisface necesităţile pentru o persoană pentru un trai decent, lei?</t>
  </si>
  <si>
    <t>Venituri disponibile (medii lunare pe o persoană, lei)</t>
  </si>
  <si>
    <t>Venituri disponibile  (medii lunare pe o persoană, lei)</t>
  </si>
  <si>
    <t>Din total copii născuţi-vii, copii născuţi prematur</t>
  </si>
  <si>
    <t xml:space="preserve">Născuţi bolnavi, ori s-au îmbolnăvit (cu masa corpului de 500 gr. şi peste) </t>
  </si>
  <si>
    <t>Cheltuieli de consum (medii lunare pe o persoană, lei)</t>
  </si>
  <si>
    <t>Cheltuieli de consum (medii lunare pentru o persoană, lei)</t>
  </si>
  <si>
    <t>Alte gospodării cu copii</t>
  </si>
  <si>
    <t>Activitatea salarială</t>
  </si>
  <si>
    <t>Total, copii</t>
  </si>
  <si>
    <t>Din total copii născuţi-vii, copii cu masa corpului până la 2500 gr</t>
  </si>
  <si>
    <t>Boli ale sângelui, ale organelor hematopoietice</t>
  </si>
  <si>
    <t xml:space="preserve">inclusiv pe grupe de vârstă </t>
  </si>
  <si>
    <t>Infracţiuni săvârşite de minori</t>
  </si>
  <si>
    <t xml:space="preserve">Infracţiuni săvârşite: </t>
  </si>
  <si>
    <t>până la 14 ani</t>
  </si>
  <si>
    <t>Învăţământ</t>
  </si>
  <si>
    <t>Pâine şi produse de panificaţie, kg</t>
  </si>
  <si>
    <t>Ce sumă de venituri băneşti lunare ar satisface necesităţile minime pentru o persoană “de a o duce de azi pe mâine”, lei?</t>
  </si>
  <si>
    <t>Anexe</t>
  </si>
  <si>
    <t>3 și mai mulți copii</t>
  </si>
  <si>
    <t>Nedeclarată</t>
  </si>
  <si>
    <t>Gospodării cu copii până la 18 ani</t>
  </si>
  <si>
    <t>Gospodării fără copii până la 18 ani</t>
  </si>
  <si>
    <t>medii lunare pe o persoană</t>
  </si>
  <si>
    <t>Persoane asigurate</t>
  </si>
  <si>
    <t>Persoane neasigurate</t>
  </si>
  <si>
    <t>Numărul copiilor supuși violenței</t>
  </si>
  <si>
    <t>0-2 ani</t>
  </si>
  <si>
    <t>3-6 ani</t>
  </si>
  <si>
    <t>7-15 ani</t>
  </si>
  <si>
    <t>sexe</t>
  </si>
  <si>
    <t>Numărul copiilor neglijați</t>
  </si>
  <si>
    <t>mii persoane</t>
  </si>
  <si>
    <t>Total populaţie</t>
  </si>
  <si>
    <t>Copii în vârstă de 0-17 ani</t>
  </si>
  <si>
    <t>la 1000 locuitori</t>
  </si>
  <si>
    <t>copii</t>
  </si>
  <si>
    <t>Copii</t>
  </si>
  <si>
    <t>Cuplu familial cu 1 copil</t>
  </si>
  <si>
    <t>grupe de vârstă</t>
  </si>
  <si>
    <t>Băieți</t>
  </si>
  <si>
    <t>Copii cu dizabilități</t>
  </si>
  <si>
    <t>medii de reședință</t>
  </si>
  <si>
    <t>inclusiv :</t>
  </si>
  <si>
    <t>Sifilis - toate formele</t>
  </si>
  <si>
    <t>cazuri noi la 100 000 copii</t>
  </si>
  <si>
    <t xml:space="preserve">cazuri noi la 100 000  copii </t>
  </si>
  <si>
    <t>la 100 mii copii de 0-17 ani</t>
  </si>
  <si>
    <t>Închisoare</t>
  </si>
  <si>
    <t>Amendă</t>
  </si>
  <si>
    <t>Condamnare condiţionată</t>
  </si>
  <si>
    <t>Muncă neremunerată în folosul comunităţii</t>
  </si>
  <si>
    <t>Alte pedepse</t>
  </si>
  <si>
    <t>Boli ale sângelui, organelor hematopoietice şi unele tulburări ale mecanismului imunitar</t>
  </si>
  <si>
    <t>2017/18</t>
  </si>
  <si>
    <t>2018/19</t>
  </si>
  <si>
    <t>2019/20</t>
  </si>
  <si>
    <t>2020/21</t>
  </si>
  <si>
    <t>Numărul de instituţii – total</t>
  </si>
  <si>
    <t>Învățământ de zi</t>
  </si>
  <si>
    <t>Şcoli primare</t>
  </si>
  <si>
    <t>Gimnazii</t>
  </si>
  <si>
    <t>Licee</t>
  </si>
  <si>
    <t>Şcoli pentru copii cu deficiențe în dezvoltarea intelectuală sau fizică</t>
  </si>
  <si>
    <t>Învățământ seral (licee)</t>
  </si>
  <si>
    <t xml:space="preserve">Clase pe lângă colegii </t>
  </si>
  <si>
    <t>Total, persoane</t>
  </si>
  <si>
    <t xml:space="preserve">Instituții de învățământ general </t>
  </si>
  <si>
    <t>inclusiv cu:</t>
  </si>
  <si>
    <t xml:space="preserve">   cerințe educaționale speciale</t>
  </si>
  <si>
    <t xml:space="preserve">   dizabilități</t>
  </si>
  <si>
    <t>Ponderea elevilor cu cerințe educaționale speciale și cu dizabilități încadrați în instituții de învățământ general, (%)</t>
  </si>
  <si>
    <t xml:space="preserve">Numărul de biblioteci / filiale </t>
  </si>
  <si>
    <t>Colecții (cărți, publicații seriale și alte documente), mii ex.</t>
  </si>
  <si>
    <t>Colecțiile bibliotecilor per unitate, mii ex.</t>
  </si>
  <si>
    <t>Utilizatori activi, mii</t>
  </si>
  <si>
    <t>Cărţi şi reviste eliberate, mii ex.</t>
  </si>
  <si>
    <t>Numărul mediu de cărți, publicații seriale și alte documente eliberate unui utilizator, ex.</t>
  </si>
  <si>
    <t xml:space="preserve">   </t>
  </si>
  <si>
    <t>Școli pentru copii cu deficiențe în dezvoltarea intelectuală sau fizică</t>
  </si>
  <si>
    <t>Gonoree</t>
  </si>
  <si>
    <t>Tâlhărie</t>
  </si>
  <si>
    <t>Trafic de copii</t>
  </si>
  <si>
    <t>Raport sexual cu o persoana care nu a împlinit vârsta de 16 ani</t>
  </si>
  <si>
    <t>Jaf și tâlhărie</t>
  </si>
  <si>
    <t>Tâlharie</t>
  </si>
  <si>
    <t>Alte infracțiuni</t>
  </si>
  <si>
    <t>Alte localizări</t>
  </si>
  <si>
    <t>0-17 ani</t>
  </si>
  <si>
    <t>cazuri noi la 1000 copii</t>
  </si>
  <si>
    <t>2021/22</t>
  </si>
  <si>
    <t xml:space="preserve">Băieți  </t>
  </si>
  <si>
    <t xml:space="preserve">Fete </t>
  </si>
  <si>
    <t xml:space="preserve">0-2 ani </t>
  </si>
  <si>
    <t>Copii cu dizabilități în instituții rezidențiale</t>
  </si>
  <si>
    <t>7 -17 ani</t>
  </si>
  <si>
    <t>Rău/foarte rău</t>
  </si>
  <si>
    <t>Total deținuți minori în instituțiile penitenciare</t>
  </si>
  <si>
    <t>Alte cauze</t>
  </si>
  <si>
    <t xml:space="preserve">Alte consecințe și cauze externe </t>
  </si>
  <si>
    <t xml:space="preserve">Afecțiuni ale perioadei perinatale </t>
  </si>
  <si>
    <t xml:space="preserve">Malformații congenitale </t>
  </si>
  <si>
    <t xml:space="preserve">Boli ale aparatului respirator </t>
  </si>
  <si>
    <t xml:space="preserve">Boli infecțioase și parazitare </t>
  </si>
  <si>
    <t>2021³</t>
  </si>
  <si>
    <t>Rata mortalității infantile (la 1000 născuți-vii)</t>
  </si>
  <si>
    <t>Tabelul 4. Copii născuţi în afara căsătoriei, pe medii, 2017-2021</t>
  </si>
  <si>
    <t>Tabelul 3. Născuţi-vii în funcție de rangul născutului, 2017-2021</t>
  </si>
  <si>
    <r>
      <t>2021</t>
    </r>
    <r>
      <rPr>
        <b/>
        <sz val="9"/>
        <color theme="1"/>
        <rFont val="Calibri"/>
        <family val="2"/>
        <charset val="204"/>
      </rPr>
      <t>³</t>
    </r>
  </si>
  <si>
    <t>Tabelul 2. Rata natalităţii pe sexe, 2017-2021</t>
  </si>
  <si>
    <t>Tabelul 1. Populaţia cu reşedinţă obişnuită în Republica Moldova pe sexe, la 1 ianuarie, 2018-2022</t>
  </si>
  <si>
    <r>
      <t>2022</t>
    </r>
    <r>
      <rPr>
        <b/>
        <sz val="9"/>
        <color theme="1"/>
        <rFont val="Calibri"/>
        <family val="2"/>
        <charset val="204"/>
      </rPr>
      <t>¹̛  ²</t>
    </r>
  </si>
  <si>
    <r>
      <t xml:space="preserve">1 </t>
    </r>
    <r>
      <rPr>
        <sz val="9"/>
        <color rgb="FF000000"/>
        <rFont val="Arial"/>
        <family val="2"/>
      </rPr>
      <t>Informația este prezentată fără datele raioanelor din partea stângă a Nistrului şi mun. Bender.</t>
    </r>
  </si>
  <si>
    <t>Total decese</t>
  </si>
  <si>
    <t>Tabelul 5. Mortalitatea infantilă, după cauze, 2017-2021</t>
  </si>
  <si>
    <r>
      <rPr>
        <vertAlign val="superscript"/>
        <sz val="10"/>
        <rFont val="Arial"/>
        <family val="2"/>
        <charset val="204"/>
      </rPr>
      <t>1</t>
    </r>
    <r>
      <rPr>
        <sz val="10"/>
        <rFont val="Arial"/>
        <family val="2"/>
        <charset val="204"/>
      </rPr>
      <t xml:space="preserve"> Informația este prezentată fără datele raioanelor din partea stângă a Nistrului şi mun. Bender.
</t>
    </r>
    <r>
      <rPr>
        <sz val="10"/>
        <rFont val="Calibri"/>
        <family val="2"/>
        <charset val="204"/>
      </rPr>
      <t>²</t>
    </r>
    <r>
      <rPr>
        <sz val="10"/>
        <rFont val="Arial"/>
        <family val="2"/>
        <charset val="204"/>
      </rPr>
      <t xml:space="preserve"> Datele cu privire la numărul populației, la 1 ianuarie 2022, sunt provizorii. Numărul populației cât și indicatorii relativi dependenți de numărul populației sunt raportați la populația cu reședință obișnuită. 
</t>
    </r>
    <r>
      <rPr>
        <b/>
        <sz val="10"/>
        <rFont val="Arial"/>
        <family val="2"/>
        <charset val="204"/>
      </rPr>
      <t xml:space="preserve">Reședința obișnuită </t>
    </r>
    <r>
      <rPr>
        <sz val="10"/>
        <rFont val="Arial"/>
        <family val="2"/>
        <charset val="204"/>
      </rPr>
      <t>este definită ca locul în care persoana a trăit preponderent în ultimele 12 luni indiferent de absențele temporare (în scopul recreării, vacanței, vizitelor la rude şi prieteni, afacerilor, tratamentului medical, pelerinajelor religioase etc.). 
³ Date provizorii.</t>
    </r>
  </si>
  <si>
    <r>
      <rPr>
        <vertAlign val="superscript"/>
        <sz val="9"/>
        <color rgb="FF000000"/>
        <rFont val="Arial"/>
        <family val="2"/>
      </rPr>
      <t>2</t>
    </r>
    <r>
      <rPr>
        <sz val="9"/>
        <color rgb="FF000000"/>
        <rFont val="Arial"/>
        <family val="2"/>
      </rPr>
      <t xml:space="preserve"> Începând cu anul 2019 Cercetarea Bugetelor Gospodăriilor Casnice se realizează conform unui nou plan de sondaj și conform metodologiei revizuite. Totodată, aceste modificări au determinat anumite limite în comparabilitatea datelor anului 2019 cu anii precedenți.</t>
    </r>
  </si>
  <si>
    <r>
      <t>Tabelul 7. Instituții și elevi în învățământul primar și secundar general, pe tipuri, 2017/18-2021/22</t>
    </r>
    <r>
      <rPr>
        <b/>
        <i/>
        <vertAlign val="superscript"/>
        <sz val="9"/>
        <color theme="1"/>
        <rFont val="Arial"/>
        <family val="2"/>
      </rPr>
      <t>2</t>
    </r>
  </si>
  <si>
    <r>
      <t>Tabelul 8. Elevi cu cerințe educaționale speciale și cu dizabilități, după tipul instituției, 2017/18-2021/22</t>
    </r>
    <r>
      <rPr>
        <b/>
        <i/>
        <vertAlign val="superscript"/>
        <sz val="9"/>
        <rFont val="Arial"/>
        <family val="2"/>
      </rPr>
      <t xml:space="preserve"> 2</t>
    </r>
  </si>
  <si>
    <r>
      <t>Tabelul 9. Biblioteci pentru copii, 2017-2021</t>
    </r>
    <r>
      <rPr>
        <b/>
        <i/>
        <vertAlign val="superscript"/>
        <sz val="9"/>
        <color theme="1"/>
        <rFont val="Arial"/>
        <family val="2"/>
      </rPr>
      <t xml:space="preserve"> 1</t>
    </r>
  </si>
  <si>
    <r>
      <t xml:space="preserve">Tabelul 6. Copii în instituții de educaţie timpurie, pe medii, 2017-2021 </t>
    </r>
    <r>
      <rPr>
        <b/>
        <i/>
        <vertAlign val="superscript"/>
        <sz val="9"/>
        <color theme="1"/>
        <rFont val="Arial"/>
        <family val="2"/>
      </rPr>
      <t>1</t>
    </r>
  </si>
  <si>
    <r>
      <t>Tabelul 10. Copii acoperiți cu indemnizații pentru îngrijirea copilului pînă la 3 ani, în funcție de statut, la 1 ianuarie 2018-2022</t>
    </r>
    <r>
      <rPr>
        <b/>
        <i/>
        <vertAlign val="superscript"/>
        <sz val="9"/>
        <rFont val="Arial"/>
        <family val="2"/>
      </rPr>
      <t>1,2</t>
    </r>
    <r>
      <rPr>
        <b/>
        <i/>
        <sz val="9"/>
        <rFont val="Arial"/>
        <family val="2"/>
      </rPr>
      <t xml:space="preserve"> (indicator ODD 1.3.1.b)</t>
    </r>
  </si>
  <si>
    <r>
      <t>Tabelul 11.  Copii supuși violenței și neglijării, pe medii, sexe și grupe de vârstă, la sfârșitul anului 2019-2021</t>
    </r>
    <r>
      <rPr>
        <b/>
        <i/>
        <vertAlign val="superscript"/>
        <sz val="9"/>
        <rFont val="Arial"/>
        <family val="2"/>
      </rPr>
      <t>1</t>
    </r>
    <r>
      <rPr>
        <b/>
        <i/>
        <sz val="9"/>
        <rFont val="Arial"/>
        <family val="2"/>
      </rPr>
      <t>(indicator ODD 16.2.1.1)</t>
    </r>
  </si>
  <si>
    <t>Total copii în instituții rezidențiale</t>
  </si>
  <si>
    <t>inclusiv pe grupe de vârstă:</t>
  </si>
  <si>
    <t>Copii plasați în servicii de plasament de tip familial - total</t>
  </si>
  <si>
    <t>Copii plasați în serviciul de asistență parentală profesionistă</t>
  </si>
  <si>
    <t>Copii plasați în case de copii de tip familial</t>
  </si>
  <si>
    <t>inclusiv pe tipuri:</t>
  </si>
  <si>
    <r>
      <t>Tabelul 12. Copii în servicii de plasament de tip familial, pe tipuri, sexe și grupe de vârstă, la sfârșitul anului 2017-2021</t>
    </r>
    <r>
      <rPr>
        <b/>
        <i/>
        <vertAlign val="superscript"/>
        <sz val="9"/>
        <rFont val="Arial"/>
        <family val="2"/>
      </rPr>
      <t>1</t>
    </r>
  </si>
  <si>
    <t xml:space="preserve">Copii plasați în serviciul de tutelă/curatelă </t>
  </si>
  <si>
    <r>
      <t>Tabelul 14.  Copii în instituții rezidențiale, pe sexe și grupe de vârstă, la sfârșitul anului 2017-2021</t>
    </r>
    <r>
      <rPr>
        <b/>
        <i/>
        <vertAlign val="superscript"/>
        <sz val="9"/>
        <rFont val="Arial"/>
        <family val="2"/>
      </rPr>
      <t>1</t>
    </r>
  </si>
  <si>
    <r>
      <t xml:space="preserve">1 </t>
    </r>
    <r>
      <rPr>
        <sz val="10"/>
        <rFont val="Arial"/>
        <family val="2"/>
      </rPr>
      <t>Informația este prezentată fără datele raioanelor din partea stângă a Nistrului şi mun. Bender.</t>
    </r>
    <r>
      <rPr>
        <vertAlign val="superscript"/>
        <sz val="10"/>
        <rFont val="Arial"/>
        <family val="2"/>
      </rPr>
      <t xml:space="preserve">
</t>
    </r>
  </si>
  <si>
    <t>c</t>
  </si>
  <si>
    <t>Simboluri folosite:</t>
  </si>
  <si>
    <t>c - date confidențiale</t>
  </si>
  <si>
    <r>
      <t>Tabelul 15. Starea sănătăţii nou-născuţilor, 2017-2021</t>
    </r>
    <r>
      <rPr>
        <b/>
        <i/>
        <vertAlign val="superscript"/>
        <sz val="9"/>
        <color theme="1"/>
        <rFont val="Arial"/>
        <family val="2"/>
      </rPr>
      <t>1</t>
    </r>
  </si>
  <si>
    <r>
      <t>Tabelul 16. Incidenţa prin boli la copii în primul an de viaţă, 2017-2021</t>
    </r>
    <r>
      <rPr>
        <b/>
        <i/>
        <vertAlign val="superscript"/>
        <sz val="9"/>
        <color theme="1"/>
        <rFont val="Arial"/>
        <family val="2"/>
      </rPr>
      <t>1</t>
    </r>
  </si>
  <si>
    <r>
      <t>Tabelul 17. Incidenţa prin boli la copiii în vârstă de 0-17 ani, 2017-2021</t>
    </r>
    <r>
      <rPr>
        <b/>
        <i/>
        <vertAlign val="superscript"/>
        <sz val="9"/>
        <rFont val="Arial"/>
        <family val="2"/>
      </rPr>
      <t>1,2</t>
    </r>
  </si>
  <si>
    <r>
      <t>Tabelul 18. Incidenţa prin tumori la copiii în vârstă de 0-17 ani, după localizarea tumorilor, 2017-2021</t>
    </r>
    <r>
      <rPr>
        <b/>
        <i/>
        <vertAlign val="superscript"/>
        <sz val="9"/>
        <rFont val="Arial"/>
        <family val="2"/>
      </rPr>
      <t>1,2</t>
    </r>
  </si>
  <si>
    <r>
      <t>Tabelul 19. Incidenţa prin maladii transmise pe cale sexuală la copiii în vârstă de 0-17 ani, pe grupe de vârstă, 2017-2021</t>
    </r>
    <r>
      <rPr>
        <b/>
        <i/>
        <vertAlign val="superscript"/>
        <sz val="9"/>
        <rFont val="Arial"/>
        <family val="2"/>
      </rPr>
      <t>1,2</t>
    </r>
  </si>
  <si>
    <r>
      <t>Tabelul 20. Copii în vârstă de 0 -17 ani examinați profilactic, în funcție de rezultatul examinărilor, 2017-2021</t>
    </r>
    <r>
      <rPr>
        <b/>
        <i/>
        <vertAlign val="superscript"/>
        <sz val="9"/>
        <color theme="1"/>
        <rFont val="Arial"/>
        <family val="2"/>
      </rPr>
      <t>1</t>
    </r>
  </si>
  <si>
    <r>
      <t>Tabelul 23. Infracţiuni comise de către minori, pe sexe și caracteristici ale infracțiunii, 2017-2021</t>
    </r>
    <r>
      <rPr>
        <b/>
        <i/>
        <vertAlign val="superscript"/>
        <sz val="9"/>
        <color theme="1"/>
        <rFont val="Arial"/>
        <family val="2"/>
      </rPr>
      <t xml:space="preserve"> 1</t>
    </r>
  </si>
  <si>
    <r>
      <rPr>
        <vertAlign val="superscript"/>
        <sz val="10"/>
        <color theme="1"/>
        <rFont val="Arial"/>
        <family val="2"/>
      </rPr>
      <t>2</t>
    </r>
    <r>
      <rPr>
        <sz val="10"/>
        <color theme="1"/>
        <rFont val="Arial"/>
        <family val="2"/>
      </rPr>
      <t xml:space="preserve"> Indicatorii relativi dependenți de numărul populației sunt raportați la populația cu reședință obișnuită. Datele raportate la populație la 1 ianuarie 2022 sunt provizorii. 
Indicatorii relativi pentru anul precedent (la 1 ianuarie 2021) au fost recalculați folosind numărul final al populației cu reședință obișnuită la 1 ianuarie 2021.      </t>
    </r>
  </si>
  <si>
    <r>
      <t>Tabelul 30. Distribuția gospodăriilor după tipul gospodăriei, pe medii, 2017-2021</t>
    </r>
    <r>
      <rPr>
        <b/>
        <i/>
        <vertAlign val="superscript"/>
        <sz val="9"/>
        <color theme="1"/>
        <rFont val="Arial"/>
        <family val="2"/>
      </rPr>
      <t>1,2</t>
    </r>
  </si>
  <si>
    <r>
      <rPr>
        <vertAlign val="superscript"/>
        <sz val="10"/>
        <color theme="1"/>
        <rFont val="Arial"/>
        <family val="2"/>
      </rPr>
      <t>2</t>
    </r>
    <r>
      <rPr>
        <sz val="10"/>
        <color theme="1"/>
        <rFont val="Arial"/>
        <family val="2"/>
      </rPr>
      <t xml:space="preserve"> Informația este prezentata fără datele raioanelor din partea stânga a Nistrului si mun. Bender, cu excepția instituțiilor situate pe acest teritoriu, care se află în subordinea Ministerului Educației, Culturii și Cercetării al Republicii Moldova.</t>
    </r>
  </si>
  <si>
    <r>
      <t>Tabelul 31. Gospodării cu copii după principalele caracteristici ale gospodăriei, 2017-2021</t>
    </r>
    <r>
      <rPr>
        <b/>
        <i/>
        <vertAlign val="superscript"/>
        <sz val="9"/>
        <color theme="1"/>
        <rFont val="Arial"/>
        <family val="2"/>
      </rPr>
      <t>1,2</t>
    </r>
  </si>
  <si>
    <r>
      <t>Tabelul 33. Venituri disponibile în gospodăriile cu copii, pe medii, 2017-2021</t>
    </r>
    <r>
      <rPr>
        <b/>
        <i/>
        <vertAlign val="superscript"/>
        <sz val="9"/>
        <color theme="1"/>
        <rFont val="Arial"/>
        <family val="2"/>
      </rPr>
      <t>1,2</t>
    </r>
  </si>
  <si>
    <r>
      <t>Tabelul 34. Venituri disponibile în gospodăriile cu copii, după numărul de copii, 2020-2021</t>
    </r>
    <r>
      <rPr>
        <b/>
        <i/>
        <vertAlign val="superscript"/>
        <sz val="9"/>
        <color theme="1"/>
        <rFont val="Arial"/>
        <family val="2"/>
      </rPr>
      <t>1,2</t>
    </r>
  </si>
  <si>
    <r>
      <t>Tabelul 35. Cheltuieli de consum în gospodăriile cu copii, pe medii, 2017-2021</t>
    </r>
    <r>
      <rPr>
        <b/>
        <i/>
        <vertAlign val="superscript"/>
        <sz val="9"/>
        <color theme="1"/>
        <rFont val="Arial"/>
        <family val="2"/>
      </rPr>
      <t>1,2</t>
    </r>
  </si>
  <si>
    <r>
      <t>Tabelul 36. Cheltuieli de consum în gospodăriile cu copii după numărul de copii, 2020-2021</t>
    </r>
    <r>
      <rPr>
        <b/>
        <i/>
        <vertAlign val="superscript"/>
        <sz val="9"/>
        <color theme="1"/>
        <rFont val="Arial"/>
        <family val="2"/>
      </rPr>
      <t>1,2</t>
    </r>
  </si>
  <si>
    <r>
      <t>Tabelul 37. Gospodării cu copii după principalele caracteristici, pe medii, 2017-2021</t>
    </r>
    <r>
      <rPr>
        <b/>
        <i/>
        <vertAlign val="superscript"/>
        <sz val="9"/>
        <color theme="1"/>
        <rFont val="Arial"/>
        <family val="2"/>
      </rPr>
      <t>1,2</t>
    </r>
  </si>
  <si>
    <r>
      <t>Tabelul 38. Consumul produselor alimentare în gospodăriile cu copii, pe medii, 2017-2021</t>
    </r>
    <r>
      <rPr>
        <b/>
        <i/>
        <vertAlign val="superscript"/>
        <sz val="9"/>
        <color theme="1"/>
        <rFont val="Arial"/>
        <family val="2"/>
      </rPr>
      <t>1,2</t>
    </r>
  </si>
  <si>
    <r>
      <t>Tabelul 39. Aprecierea nivelului de trai în gospodăriile cu copii, 2017-2021</t>
    </r>
    <r>
      <rPr>
        <b/>
        <i/>
        <vertAlign val="superscript"/>
        <sz val="9"/>
        <color theme="1"/>
        <rFont val="Arial"/>
        <family val="2"/>
      </rPr>
      <t>1,2</t>
    </r>
  </si>
  <si>
    <r>
      <t>Tabelul 40. Populația cu cheltuielile gospodăriilor pentru sănătate mai mari de 10% în total cheltuielile gospodăriilor (indicator ODD 3.8.2.1), 2017-2021</t>
    </r>
    <r>
      <rPr>
        <b/>
        <i/>
        <vertAlign val="superscript"/>
        <sz val="9"/>
        <color theme="1"/>
        <rFont val="Arial"/>
        <family val="2"/>
      </rPr>
      <t>1,2</t>
    </r>
  </si>
  <si>
    <r>
      <t>Tabelul 22. Nașteri și întreruperi de sarcină la adolescente, 2017-2021</t>
    </r>
    <r>
      <rPr>
        <b/>
        <i/>
        <vertAlign val="superscript"/>
        <sz val="9"/>
        <rFont val="Arial"/>
        <family val="2"/>
      </rPr>
      <t>1</t>
    </r>
  </si>
  <si>
    <t>Nașteri (10-17 ani)</t>
  </si>
  <si>
    <t>Întreruperi de sarcină (0-17 ani)</t>
  </si>
  <si>
    <r>
      <t>Tabelul 24. Infracţiuni comise împotriva copiilor, pe tipuri de infracțiuni, 2017-2021</t>
    </r>
    <r>
      <rPr>
        <b/>
        <i/>
        <vertAlign val="superscript"/>
        <sz val="9"/>
        <color theme="1"/>
        <rFont val="Arial"/>
        <family val="2"/>
      </rPr>
      <t>1</t>
    </r>
  </si>
  <si>
    <r>
      <t>Tabelul 25. Minori care au comis infracțiuni, pe tipuri de infracțiuni, la 100 000 copii de vârsta respectivă, 2017-2021</t>
    </r>
    <r>
      <rPr>
        <b/>
        <i/>
        <vertAlign val="superscript"/>
        <sz val="9"/>
        <color theme="1"/>
        <rFont val="Arial"/>
        <family val="2"/>
      </rPr>
      <t>1,2</t>
    </r>
  </si>
  <si>
    <r>
      <t>Tabelul 26. Minori care au comis infracţiuni, pe sexe și grupuri de vârstă, 2017-2021</t>
    </r>
    <r>
      <rPr>
        <b/>
        <i/>
        <vertAlign val="superscript"/>
        <sz val="9"/>
        <color theme="1"/>
        <rFont val="Arial"/>
        <family val="2"/>
      </rPr>
      <t>1</t>
    </r>
  </si>
  <si>
    <r>
      <t>Tabelul 27. Minori condamnați în primă instanță în funcție de principala infracțiune săvârșită, 2017-2021</t>
    </r>
    <r>
      <rPr>
        <b/>
        <i/>
        <vertAlign val="superscript"/>
        <sz val="9"/>
        <color theme="1"/>
        <rFont val="Arial"/>
        <family val="2"/>
      </rPr>
      <t>1</t>
    </r>
  </si>
  <si>
    <r>
      <t>Tabelul 28. Minori condamnați în primă instanță în funcție de principala pedeapsă aplicată, 2017-2021</t>
    </r>
    <r>
      <rPr>
        <b/>
        <i/>
        <vertAlign val="superscript"/>
        <sz val="9"/>
        <color theme="1"/>
        <rFont val="Arial"/>
        <family val="2"/>
      </rPr>
      <t>1</t>
    </r>
  </si>
  <si>
    <r>
      <rPr>
        <b/>
        <sz val="10"/>
        <color theme="1"/>
        <rFont val="Arial"/>
        <family val="2"/>
        <charset val="204"/>
      </rPr>
      <t>Reședința obișnuită</t>
    </r>
    <r>
      <rPr>
        <sz val="10"/>
        <color theme="1"/>
        <rFont val="Arial"/>
        <family val="2"/>
      </rPr>
      <t xml:space="preserve"> este definită ca locul în care persoana a trăit preponderent în ultimele 12 luni indiferent de absențele temporare (în scopul recreării, vacanței, vizitelor la rude şi prieteni, afacerilor, tratamentului medical, pelerinajelor religioase etc.).                            </t>
    </r>
  </si>
  <si>
    <r>
      <t xml:space="preserve">1 </t>
    </r>
    <r>
      <rPr>
        <sz val="10"/>
        <color rgb="FF000000"/>
        <rFont val="Arial"/>
        <family val="2"/>
      </rPr>
      <t>Informația este prezentată fără datele raioanelor din partea stângă a Nistrului şi mun. Bender.</t>
    </r>
    <r>
      <rPr>
        <vertAlign val="superscript"/>
        <sz val="10"/>
        <color rgb="FF000000"/>
        <rFont val="Arial"/>
        <family val="2"/>
      </rPr>
      <t xml:space="preserve">
2</t>
    </r>
    <r>
      <rPr>
        <sz val="10"/>
        <color rgb="FF000000"/>
        <rFont val="Arial"/>
        <family val="2"/>
      </rPr>
      <t xml:space="preserve"> Indicatorii relativi dependenți de numărul populației sunt raportați la populația cu reședință obișnuită.  Datele pentru 2021 raportate la populație la 1 ianuarie 2022 sunt provizorii. Indicatorii relativi pentru anul precedent (2020) au fost recalculați folosind numărul final al populației cu reședință obișnuită la 1 ianuarie 2021.  
</t>
    </r>
    <r>
      <rPr>
        <b/>
        <sz val="10"/>
        <color rgb="FF000000"/>
        <rFont val="Arial"/>
        <family val="2"/>
      </rPr>
      <t>Reședința obișnuită</t>
    </r>
    <r>
      <rPr>
        <sz val="10"/>
        <color rgb="FF000000"/>
        <rFont val="Arial"/>
        <family val="2"/>
      </rPr>
      <t xml:space="preserve"> este definită ca locul în care persoana a trăit preponderent în ultimele 12 luni indiferent de absențele temporare (în scopul recreării, vacanței, vizitelor la rude şi prieteni, afacerilor, tratamentului medical, pelerinajelor religioase etc.).                                                                                                                                                              </t>
    </r>
  </si>
  <si>
    <r>
      <t xml:space="preserve">1 </t>
    </r>
    <r>
      <rPr>
        <sz val="10"/>
        <color rgb="FF000000"/>
        <rFont val="Arial"/>
        <family val="2"/>
      </rPr>
      <t xml:space="preserve">Informația este prezentată fără datele raioanelor din partea stângă a Nistrului şi mun. Bender, cu excepția datelor privind infracțiunile înregistrate, care includ datele Comisariatelor de Poliţie din subordinea Ministerului Afacerilor Interne situate în mun. Bender. </t>
    </r>
  </si>
  <si>
    <r>
      <t>2</t>
    </r>
    <r>
      <rPr>
        <sz val="10"/>
        <color rgb="FF000000"/>
        <rFont val="Arial"/>
        <family val="2"/>
      </rPr>
      <t xml:space="preserve"> Indicatorii relativi dependenți de numărul populației sunt raportați la populația cu reședință obișnuită.  Datele pentru 2021 raportate la populație la 1 ianuarie 2022 sunt provizorii.  Indicatorii relativi pentru anul precedent (2020) au fost recalculați folosind numărul final al populației cu reședință obișnuită la 1 ianuarie 2021.  
</t>
    </r>
    <r>
      <rPr>
        <b/>
        <sz val="10"/>
        <color rgb="FF000000"/>
        <rFont val="Arial"/>
        <family val="2"/>
      </rPr>
      <t>Reședința obișnuită</t>
    </r>
    <r>
      <rPr>
        <sz val="10"/>
        <color rgb="FF000000"/>
        <rFont val="Arial"/>
        <family val="2"/>
      </rPr>
      <t xml:space="preserve"> este definită ca locul în care persoana a trăit preponderent în ultimele 12 luni indiferent de absențele temporare (în scopul recreării, vacanței, vizitelor la rude şi prieteni, afacerilor, tratamentului medical, pelerinajelor religioase etc.).  </t>
    </r>
  </si>
  <si>
    <r>
      <t>3</t>
    </r>
    <r>
      <rPr>
        <sz val="10"/>
        <color rgb="FF000000"/>
        <rFont val="Arial"/>
        <family val="2"/>
        <charset val="204"/>
      </rPr>
      <t>Nu se includ persoanele în arest contravențional.</t>
    </r>
  </si>
  <si>
    <t>Arest preventiv</t>
  </si>
  <si>
    <t>Condamnați</t>
  </si>
  <si>
    <r>
      <t>Tabelul 29. Copii deținuți în instituțiile penitenciare la sfârșitul anului, 2018-2021</t>
    </r>
    <r>
      <rPr>
        <b/>
        <vertAlign val="superscript"/>
        <sz val="9"/>
        <color theme="1"/>
        <rFont val="Arial"/>
        <family val="2"/>
      </rPr>
      <t>1,3</t>
    </r>
  </si>
  <si>
    <r>
      <rPr>
        <vertAlign val="superscript"/>
        <sz val="10"/>
        <rFont val="Arial"/>
        <family val="2"/>
      </rPr>
      <t>1</t>
    </r>
    <r>
      <rPr>
        <sz val="10"/>
        <rFont val="Arial"/>
        <family val="2"/>
      </rPr>
      <t xml:space="preserve"> Informația este prezentată fără datele raioanelor din partea stângă a Nistrului şi mun. Bender.</t>
    </r>
  </si>
  <si>
    <r>
      <t xml:space="preserve">Numărul de elevi – total </t>
    </r>
    <r>
      <rPr>
        <b/>
        <vertAlign val="superscript"/>
        <sz val="9"/>
        <color theme="1"/>
        <rFont val="Arial"/>
        <family val="2"/>
        <charset val="204"/>
      </rPr>
      <t>3</t>
    </r>
  </si>
  <si>
    <r>
      <rPr>
        <vertAlign val="superscript"/>
        <sz val="10"/>
        <color theme="1"/>
        <rFont val="Arial"/>
        <family val="2"/>
        <charset val="204"/>
      </rPr>
      <t>3</t>
    </r>
    <r>
      <rPr>
        <sz val="10"/>
        <color theme="1"/>
        <rFont val="Arial"/>
        <family val="2"/>
        <charset val="204"/>
      </rPr>
      <t xml:space="preserve"> Conform situației la începutul anului de studii, la data de 20 septembrie.</t>
    </r>
  </si>
  <si>
    <r>
      <t>Tabelul 21. Copii cu dizabilitate deserviți de instituţiile medico-sanitare, la sfârșitul anului 2017-2021</t>
    </r>
    <r>
      <rPr>
        <b/>
        <i/>
        <vertAlign val="superscript"/>
        <sz val="9"/>
        <rFont val="Arial"/>
        <family val="2"/>
      </rPr>
      <t>1</t>
    </r>
  </si>
  <si>
    <t>cazuri</t>
  </si>
  <si>
    <t>persoane</t>
  </si>
  <si>
    <t>Gospodării cu copii şi persoane plecate peste hotare</t>
  </si>
  <si>
    <t>Gospodării cu copii şi fără persoane plecate peste hotare</t>
  </si>
  <si>
    <r>
      <t>Tabelul 32. Gospodării cu copii, după prezenţa persoanelor plecate peste hotare în gospodărie, 2019-2021</t>
    </r>
    <r>
      <rPr>
        <b/>
        <i/>
        <vertAlign val="superscript"/>
        <sz val="9"/>
        <color theme="1"/>
        <rFont val="Arial"/>
        <family val="2"/>
      </rPr>
      <t>1,2</t>
    </r>
  </si>
  <si>
    <t>cu persoane plecate peste hotare</t>
  </si>
  <si>
    <t>fără persoane plecate peste hotare</t>
  </si>
  <si>
    <r>
      <t>Tabelul 13. Copii adoptați (cu excepția mamei/tatălui vitreg), pe sexe și grupe de vârstă, la sfârșitul anului 2017-2021</t>
    </r>
    <r>
      <rPr>
        <b/>
        <i/>
        <vertAlign val="superscript"/>
        <sz val="9"/>
        <rFont val="Arial"/>
        <family val="2"/>
        <charset val="204"/>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</si>
</sst>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46" x14ac:knownFonts="1">
    <font>
      <sz val="11"/>
      <color theme="1"/>
      <name val="Calibri"/>
      <family val="2"/>
      <scheme val="minor"/>
    </font>
    <font>
      <sz val="9"/>
      <name val="Arial"/>
      <family val="2"/>
      <charset val="204"/>
    </font>
    <font>
      <sz val="11"/>
      <color theme="1"/>
      <name val="Calibri"/>
      <family val="2"/>
      <scheme val="minor"/>
    </font>
    <font>
      <sz val="11"/>
      <color theme="1"/>
      <name val="Calibri"/>
      <family val="2"/>
      <charset val="238"/>
      <scheme val="minor"/>
    </font>
    <font>
      <sz val="11"/>
      <color rgb="FF000000"/>
      <name val="Calibri"/>
      <family val="2"/>
    </font>
    <font>
      <sz val="11"/>
      <color rgb="FF000000"/>
      <name val="Calibri"/>
      <family val="2"/>
      <charset val="204"/>
    </font>
    <font>
      <sz val="11"/>
      <name val="Calibri"/>
      <family val="2"/>
    </font>
    <font>
      <u/>
      <sz val="11"/>
      <color theme="10"/>
      <name val="Calibri"/>
      <family val="2"/>
      <scheme val="minor"/>
    </font>
    <font>
      <sz val="9"/>
      <color theme="1"/>
      <name val="Arial"/>
      <family val="2"/>
      <charset val="204"/>
    </font>
    <font>
      <b/>
      <i/>
      <sz val="9"/>
      <name val="Arial"/>
      <family val="2"/>
      <charset val="204"/>
    </font>
    <font>
      <b/>
      <sz val="9"/>
      <name val="Arial"/>
      <family val="2"/>
      <charset val="204"/>
    </font>
    <font>
      <b/>
      <sz val="9"/>
      <color theme="1"/>
      <name val="Arial"/>
      <family val="2"/>
      <charset val="204"/>
    </font>
    <font>
      <b/>
      <sz val="9"/>
      <color theme="1"/>
      <name val="Calibri"/>
      <family val="2"/>
      <charset val="204"/>
    </font>
    <font>
      <b/>
      <i/>
      <sz val="9"/>
      <color theme="1"/>
      <name val="Arial"/>
      <family val="2"/>
    </font>
    <font>
      <b/>
      <i/>
      <vertAlign val="superscript"/>
      <sz val="9"/>
      <color theme="1"/>
      <name val="Arial"/>
      <family val="2"/>
    </font>
    <font>
      <sz val="9"/>
      <color theme="1"/>
      <name val="Arial"/>
      <family val="2"/>
    </font>
    <font>
      <b/>
      <sz val="9"/>
      <color theme="1"/>
      <name val="Arial"/>
      <family val="2"/>
    </font>
    <font>
      <sz val="9"/>
      <name val="Arial"/>
      <family val="2"/>
    </font>
    <font>
      <b/>
      <sz val="9"/>
      <color rgb="FF000000"/>
      <name val="Arial"/>
      <family val="2"/>
    </font>
    <font>
      <i/>
      <sz val="9"/>
      <color theme="1"/>
      <name val="Arial"/>
      <family val="2"/>
    </font>
    <font>
      <i/>
      <sz val="9"/>
      <color rgb="FF000000"/>
      <name val="Arial"/>
      <family val="2"/>
    </font>
    <font>
      <sz val="9"/>
      <color rgb="FF000000"/>
      <name val="Arial"/>
      <family val="2"/>
    </font>
    <font>
      <b/>
      <vertAlign val="superscript"/>
      <sz val="9"/>
      <color theme="1"/>
      <name val="Arial"/>
      <family val="2"/>
    </font>
    <font>
      <b/>
      <i/>
      <sz val="9"/>
      <name val="Arial"/>
      <family val="2"/>
    </font>
    <font>
      <b/>
      <i/>
      <vertAlign val="superscript"/>
      <sz val="9"/>
      <name val="Arial"/>
      <family val="2"/>
    </font>
    <font>
      <b/>
      <sz val="9"/>
      <name val="Arial"/>
      <family val="2"/>
    </font>
    <font>
      <b/>
      <i/>
      <sz val="9"/>
      <color rgb="FFFF0000"/>
      <name val="Arial"/>
      <family val="2"/>
    </font>
    <font>
      <vertAlign val="superscript"/>
      <sz val="9"/>
      <color rgb="FF000000"/>
      <name val="Arial"/>
      <family val="2"/>
    </font>
    <font>
      <sz val="9"/>
      <color rgb="FFFF0000"/>
      <name val="Arial"/>
      <family val="2"/>
    </font>
    <font>
      <sz val="10"/>
      <name val="Arial"/>
      <family val="2"/>
      <charset val="204"/>
    </font>
    <font>
      <vertAlign val="superscript"/>
      <sz val="10"/>
      <name val="Arial"/>
      <family val="2"/>
      <charset val="204"/>
    </font>
    <font>
      <sz val="10"/>
      <name val="Calibri"/>
      <family val="2"/>
      <charset val="204"/>
    </font>
    <font>
      <b/>
      <sz val="10"/>
      <name val="Arial"/>
      <family val="2"/>
      <charset val="204"/>
    </font>
    <font>
      <b/>
      <i/>
      <vertAlign val="superscript"/>
      <sz val="9"/>
      <name val="Arial"/>
      <family val="2"/>
      <charset val="204"/>
    </font>
    <font>
      <vertAlign val="superscript"/>
      <sz val="10"/>
      <name val="Arial"/>
      <family val="2"/>
    </font>
    <font>
      <sz val="10"/>
      <name val="Arial"/>
      <family val="2"/>
    </font>
    <font>
      <sz val="10"/>
      <color theme="1"/>
      <name val="Arial"/>
      <family val="2"/>
    </font>
    <font>
      <vertAlign val="superscript"/>
      <sz val="10"/>
      <color theme="1"/>
      <name val="Arial"/>
      <family val="2"/>
    </font>
    <font>
      <b/>
      <sz val="10"/>
      <color theme="1"/>
      <name val="Arial"/>
      <family val="2"/>
      <charset val="204"/>
    </font>
    <font>
      <vertAlign val="superscript"/>
      <sz val="10"/>
      <color rgb="FF000000"/>
      <name val="Arial"/>
      <family val="2"/>
    </font>
    <font>
      <sz val="10"/>
      <color rgb="FF000000"/>
      <name val="Arial"/>
      <family val="2"/>
    </font>
    <font>
      <b/>
      <sz val="10"/>
      <color rgb="FF000000"/>
      <name val="Arial"/>
      <family val="2"/>
    </font>
    <font>
      <sz val="10"/>
      <color theme="1"/>
      <name val="Arial"/>
      <family val="2"/>
      <charset val="204"/>
    </font>
    <font>
      <sz val="10"/>
      <color rgb="FF000000"/>
      <name val="Arial"/>
      <family val="2"/>
      <charset val="204"/>
    </font>
    <font>
      <b/>
      <vertAlign val="superscript"/>
      <sz val="9"/>
      <color theme="1"/>
      <name val="Arial"/>
      <family val="2"/>
      <charset val="204"/>
    </font>
    <font>
      <vertAlign val="superscript"/>
      <sz val="10"/>
      <color theme="1"/>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1">
    <xf numFmtId="0" fontId="0" fillId="0" borderId="0"/>
    <xf numFmtId="0" fontId="4" fillId="0" borderId="0"/>
    <xf numFmtId="0" fontId="5" fillId="0" borderId="0"/>
    <xf numFmtId="0" fontId="2" fillId="0" borderId="0"/>
    <xf numFmtId="0" fontId="5" fillId="0" borderId="0"/>
    <xf numFmtId="0" fontId="4" fillId="0" borderId="0"/>
    <xf numFmtId="0" fontId="6" fillId="0" borderId="0"/>
    <xf numFmtId="0" fontId="3" fillId="0" borderId="0"/>
    <xf numFmtId="0" fontId="4" fillId="0" borderId="0" applyNumberFormat="0" applyBorder="0" applyAlignment="0"/>
    <xf numFmtId="0" fontId="7" fillId="0" borderId="0" applyNumberFormat="0" applyFill="0" applyBorder="0" applyAlignment="0" applyProtection="0"/>
    <xf numFmtId="43" fontId="2" fillId="0" borderId="0" applyFont="0" applyFill="0" applyBorder="0" applyAlignment="0" applyProtection="0"/>
  </cellStyleXfs>
  <cellXfs count="500">
    <xf numFmtId="0" fontId="0" fillId="0" borderId="0" xfId="0"/>
    <xf numFmtId="0" fontId="8" fillId="0" borderId="0" xfId="0" applyFont="1"/>
    <xf numFmtId="0" fontId="8" fillId="2" borderId="0" xfId="0" applyFont="1" applyFill="1"/>
    <xf numFmtId="0" fontId="1" fillId="2" borderId="0" xfId="0" applyFont="1" applyFill="1"/>
    <xf numFmtId="0" fontId="9" fillId="2" borderId="0" xfId="0" applyFont="1" applyFill="1" applyAlignment="1">
      <alignment vertical="center" wrapText="1"/>
    </xf>
    <xf numFmtId="0" fontId="8" fillId="2" borderId="0" xfId="0" applyFont="1" applyFill="1" applyBorder="1"/>
    <xf numFmtId="165" fontId="1" fillId="0" borderId="0" xfId="0" applyNumberFormat="1" applyFont="1" applyBorder="1" applyAlignment="1">
      <alignment horizontal="right" vertical="center" wrapText="1" indent="1"/>
    </xf>
    <xf numFmtId="0" fontId="1" fillId="0" borderId="0" xfId="0" applyFont="1" applyBorder="1" applyAlignment="1">
      <alignment horizontal="right" vertical="center" wrapText="1" indent="1"/>
    </xf>
    <xf numFmtId="0" fontId="10" fillId="0" borderId="0" xfId="0" applyFont="1" applyBorder="1" applyAlignment="1">
      <alignment horizontal="left" vertical="top" indent="1"/>
    </xf>
    <xf numFmtId="1" fontId="1" fillId="0" borderId="0" xfId="0" applyNumberFormat="1" applyFont="1" applyAlignment="1">
      <alignment horizontal="right" vertical="center" wrapText="1"/>
    </xf>
    <xf numFmtId="0" fontId="1" fillId="0" borderId="2" xfId="0" applyFont="1" applyBorder="1"/>
    <xf numFmtId="0" fontId="11" fillId="0" borderId="5" xfId="0" applyFont="1" applyBorder="1" applyAlignment="1">
      <alignment horizontal="center"/>
    </xf>
    <xf numFmtId="1" fontId="10" fillId="0" borderId="4" xfId="0" applyNumberFormat="1" applyFont="1" applyBorder="1" applyAlignment="1">
      <alignment horizontal="center" vertical="center" wrapText="1"/>
    </xf>
    <xf numFmtId="1" fontId="10" fillId="0" borderId="5" xfId="0" applyNumberFormat="1" applyFont="1" applyBorder="1" applyAlignment="1">
      <alignment horizontal="center" vertical="center" wrapText="1"/>
    </xf>
    <xf numFmtId="0" fontId="1" fillId="0" borderId="6" xfId="0" applyFont="1" applyBorder="1"/>
    <xf numFmtId="0" fontId="1" fillId="0" borderId="0" xfId="0" applyFont="1"/>
    <xf numFmtId="0" fontId="1" fillId="0" borderId="0" xfId="0" applyFont="1" applyAlignment="1">
      <alignment horizontal="center" vertical="top"/>
    </xf>
    <xf numFmtId="0" fontId="9" fillId="0" borderId="1" xfId="0" applyFont="1" applyBorder="1" applyAlignment="1">
      <alignment horizontal="left" vertical="top"/>
    </xf>
    <xf numFmtId="165" fontId="1" fillId="0" borderId="1" xfId="0" applyNumberFormat="1" applyFont="1" applyBorder="1" applyAlignment="1">
      <alignment horizontal="right" vertical="center" wrapText="1" indent="1"/>
    </xf>
    <xf numFmtId="1" fontId="10" fillId="0" borderId="0" xfId="0" applyNumberFormat="1" applyFont="1" applyAlignment="1">
      <alignment horizontal="right" vertical="center" wrapText="1" indent="1"/>
    </xf>
    <xf numFmtId="0" fontId="10" fillId="0" borderId="2" xfId="0" applyFont="1" applyBorder="1"/>
    <xf numFmtId="3" fontId="1" fillId="0" borderId="0" xfId="0" applyNumberFormat="1" applyFont="1" applyBorder="1" applyAlignment="1">
      <alignment horizontal="right" vertical="center" wrapText="1" indent="1"/>
    </xf>
    <xf numFmtId="1" fontId="10" fillId="0" borderId="0" xfId="0" applyNumberFormat="1" applyFont="1" applyBorder="1" applyAlignment="1">
      <alignment horizontal="center" vertical="center"/>
    </xf>
    <xf numFmtId="0" fontId="1" fillId="0" borderId="1" xfId="0" applyFont="1" applyBorder="1" applyAlignment="1">
      <alignment horizontal="right" vertical="center" wrapText="1" indent="1"/>
    </xf>
    <xf numFmtId="3" fontId="1" fillId="0" borderId="1" xfId="0" applyNumberFormat="1" applyFont="1" applyBorder="1" applyAlignment="1">
      <alignment horizontal="right" vertical="center" wrapText="1" indent="1"/>
    </xf>
    <xf numFmtId="1" fontId="10" fillId="0" borderId="3" xfId="0" applyNumberFormat="1" applyFont="1" applyBorder="1" applyAlignment="1">
      <alignment horizontal="center" vertical="center"/>
    </xf>
    <xf numFmtId="164" fontId="1" fillId="0" borderId="0" xfId="0" applyNumberFormat="1" applyFont="1" applyAlignment="1">
      <alignment horizontal="right" vertical="center" wrapText="1" indent="1"/>
    </xf>
    <xf numFmtId="3" fontId="1" fillId="0" borderId="0" xfId="0" applyNumberFormat="1" applyFont="1" applyAlignment="1">
      <alignment horizontal="right" vertical="center" wrapText="1" indent="1"/>
    </xf>
    <xf numFmtId="1" fontId="10" fillId="0" borderId="2" xfId="0" applyNumberFormat="1" applyFont="1" applyBorder="1" applyAlignment="1">
      <alignment horizontal="center" vertical="center"/>
    </xf>
    <xf numFmtId="165" fontId="1" fillId="0" borderId="0" xfId="0" applyNumberFormat="1" applyFont="1" applyAlignment="1">
      <alignment horizontal="right" vertical="center" wrapText="1" indent="1"/>
    </xf>
    <xf numFmtId="3" fontId="1" fillId="0" borderId="12" xfId="0" applyNumberFormat="1" applyFont="1" applyBorder="1" applyAlignment="1">
      <alignment horizontal="right" vertical="center" wrapText="1" inden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 fillId="0" borderId="0" xfId="0" applyFont="1" applyAlignment="1">
      <alignment horizontal="left" indent="1"/>
    </xf>
    <xf numFmtId="0" fontId="1" fillId="0" borderId="3" xfId="0" applyFont="1" applyBorder="1" applyAlignment="1">
      <alignment horizontal="left" indent="1"/>
    </xf>
    <xf numFmtId="0" fontId="1" fillId="0" borderId="2" xfId="0" applyFont="1" applyBorder="1" applyAlignment="1">
      <alignment horizontal="left" indent="1"/>
    </xf>
    <xf numFmtId="3" fontId="10" fillId="0" borderId="0" xfId="0" applyNumberFormat="1" applyFont="1" applyAlignment="1">
      <alignment horizontal="right" vertical="center" wrapText="1" indent="1"/>
    </xf>
    <xf numFmtId="0" fontId="11" fillId="0" borderId="8" xfId="0" applyFont="1" applyBorder="1" applyAlignment="1">
      <alignment horizontal="center"/>
    </xf>
    <xf numFmtId="0" fontId="10" fillId="0" borderId="6" xfId="0" applyFont="1" applyBorder="1"/>
    <xf numFmtId="0" fontId="9" fillId="0" borderId="0" xfId="0" applyFont="1" applyAlignment="1">
      <alignment horizontal="left" vertical="top"/>
    </xf>
    <xf numFmtId="0" fontId="1" fillId="0" borderId="0" xfId="0" applyFont="1" applyAlignment="1">
      <alignment horizontal="right"/>
    </xf>
    <xf numFmtId="165" fontId="1" fillId="0" borderId="0" xfId="0" applyNumberFormat="1" applyFont="1" applyAlignment="1">
      <alignment horizontal="right"/>
    </xf>
    <xf numFmtId="0" fontId="1" fillId="0" borderId="0" xfId="0" applyFont="1" applyAlignment="1">
      <alignment horizontal="right" vertical="center" wrapText="1" indent="1"/>
    </xf>
    <xf numFmtId="0" fontId="10" fillId="0" borderId="0" xfId="0" applyFont="1" applyAlignment="1">
      <alignment horizontal="right" vertical="center" wrapText="1" indent="1"/>
    </xf>
    <xf numFmtId="165" fontId="10" fillId="0" borderId="0" xfId="0" applyNumberFormat="1" applyFont="1" applyAlignment="1">
      <alignment horizontal="right" vertical="center" wrapText="1" indent="1"/>
    </xf>
    <xf numFmtId="164" fontId="10" fillId="0" borderId="9" xfId="0" applyNumberFormat="1" applyFont="1" applyBorder="1" applyAlignment="1">
      <alignment horizontal="right" vertical="center" wrapText="1" indent="1"/>
    </xf>
    <xf numFmtId="164" fontId="10" fillId="0" borderId="0" xfId="0" applyNumberFormat="1" applyFont="1" applyAlignment="1">
      <alignment horizontal="right" vertical="center" wrapText="1" indent="1"/>
    </xf>
    <xf numFmtId="0" fontId="10" fillId="0" borderId="7" xfId="0" applyFont="1" applyBorder="1"/>
    <xf numFmtId="0" fontId="11" fillId="0" borderId="0" xfId="0" applyFont="1" applyAlignment="1">
      <alignment horizontal="center"/>
    </xf>
    <xf numFmtId="0" fontId="9" fillId="0" borderId="0" xfId="0" applyFont="1" applyAlignment="1">
      <alignment vertical="top" wrapText="1"/>
    </xf>
    <xf numFmtId="0" fontId="9" fillId="0" borderId="1" xfId="0" applyFont="1" applyBorder="1" applyAlignment="1">
      <alignment horizontal="left" vertical="top" wrapText="1"/>
    </xf>
    <xf numFmtId="0" fontId="9" fillId="0" borderId="0" xfId="0" applyFont="1" applyAlignment="1">
      <alignment horizontal="left" vertical="top" wrapText="1"/>
    </xf>
    <xf numFmtId="0" fontId="8" fillId="0" borderId="0" xfId="0" applyFont="1" applyAlignment="1"/>
    <xf numFmtId="0" fontId="9" fillId="2" borderId="0" xfId="0" applyFont="1" applyFill="1" applyAlignment="1"/>
    <xf numFmtId="0" fontId="1" fillId="2" borderId="0" xfId="0" applyFont="1" applyFill="1" applyAlignment="1"/>
    <xf numFmtId="0" fontId="13" fillId="0" borderId="0" xfId="0" applyFont="1"/>
    <xf numFmtId="0" fontId="15" fillId="0" borderId="0" xfId="0" applyFont="1"/>
    <xf numFmtId="0" fontId="15" fillId="0" borderId="6" xfId="0" applyFont="1" applyBorder="1" applyAlignment="1">
      <alignment horizontal="justify" vertical="center" wrapText="1"/>
    </xf>
    <xf numFmtId="0" fontId="16" fillId="0" borderId="4"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2" xfId="0" applyFont="1" applyBorder="1" applyAlignment="1">
      <alignment vertical="center" wrapText="1"/>
    </xf>
    <xf numFmtId="3" fontId="16" fillId="0" borderId="0" xfId="0" applyNumberFormat="1" applyFont="1" applyAlignment="1">
      <alignment horizontal="right" vertical="center" wrapText="1"/>
    </xf>
    <xf numFmtId="0" fontId="17" fillId="0" borderId="2" xfId="0" applyFont="1" applyBorder="1" applyAlignment="1">
      <alignment horizontal="left" indent="1"/>
    </xf>
    <xf numFmtId="0" fontId="16" fillId="0" borderId="0" xfId="0" applyFont="1" applyAlignment="1">
      <alignment horizontal="right" vertical="center" wrapText="1"/>
    </xf>
    <xf numFmtId="0" fontId="15" fillId="0" borderId="2" xfId="0" applyFont="1" applyBorder="1" applyAlignment="1">
      <alignment horizontal="left" vertical="center" wrapText="1" indent="1"/>
    </xf>
    <xf numFmtId="3" fontId="15" fillId="0" borderId="0" xfId="0" applyNumberFormat="1" applyFont="1" applyAlignment="1">
      <alignment horizontal="right" vertical="center" wrapText="1"/>
    </xf>
    <xf numFmtId="0" fontId="15" fillId="0" borderId="3" xfId="0" applyFont="1" applyBorder="1" applyAlignment="1">
      <alignment horizontal="left" vertical="center" wrapText="1" indent="1"/>
    </xf>
    <xf numFmtId="3" fontId="15" fillId="0" borderId="1" xfId="0" applyNumberFormat="1" applyFont="1" applyBorder="1" applyAlignment="1">
      <alignment horizontal="right" vertical="center" wrapText="1"/>
    </xf>
    <xf numFmtId="0" fontId="18" fillId="0" borderId="4"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5" xfId="0" applyFont="1" applyBorder="1" applyAlignment="1">
      <alignment horizontal="center" vertical="center" wrapText="1"/>
    </xf>
    <xf numFmtId="0" fontId="16" fillId="0" borderId="2" xfId="0" applyFont="1" applyBorder="1" applyAlignment="1">
      <alignment horizontal="justify" vertical="center" wrapText="1"/>
    </xf>
    <xf numFmtId="3" fontId="18" fillId="0" borderId="0" xfId="0" applyNumberFormat="1" applyFont="1" applyAlignment="1">
      <alignment horizontal="right" vertical="center" wrapText="1"/>
    </xf>
    <xf numFmtId="0" fontId="18" fillId="0" borderId="0" xfId="0" applyFont="1" applyAlignment="1">
      <alignment horizontal="right" vertical="center" wrapText="1"/>
    </xf>
    <xf numFmtId="0" fontId="19" fillId="0" borderId="2" xfId="0" applyFont="1" applyBorder="1" applyAlignment="1">
      <alignment horizontal="justify" vertical="center" wrapText="1"/>
    </xf>
    <xf numFmtId="3" fontId="20" fillId="0" borderId="0" xfId="0" applyNumberFormat="1" applyFont="1" applyAlignment="1">
      <alignment horizontal="right" vertical="center" wrapText="1"/>
    </xf>
    <xf numFmtId="0" fontId="21" fillId="0" borderId="0" xfId="0" applyFont="1" applyAlignment="1">
      <alignment horizontal="right" vertical="center" wrapText="1"/>
    </xf>
    <xf numFmtId="0" fontId="20" fillId="0" borderId="0" xfId="0" applyFont="1" applyAlignment="1">
      <alignment horizontal="right" vertical="center" wrapText="1"/>
    </xf>
    <xf numFmtId="0" fontId="16" fillId="0" borderId="2" xfId="0" applyFont="1" applyBorder="1"/>
    <xf numFmtId="3" fontId="21" fillId="0" borderId="0" xfId="0" applyNumberFormat="1" applyFont="1" applyAlignment="1">
      <alignment horizontal="right" vertical="center" wrapText="1"/>
    </xf>
    <xf numFmtId="0" fontId="19" fillId="0" borderId="3" xfId="0" applyFont="1" applyBorder="1" applyAlignment="1">
      <alignment horizontal="justify" vertical="center" wrapText="1"/>
    </xf>
    <xf numFmtId="3" fontId="20" fillId="0" borderId="1" xfId="0" applyNumberFormat="1" applyFont="1" applyBorder="1" applyAlignment="1">
      <alignment horizontal="right" vertical="center" wrapText="1"/>
    </xf>
    <xf numFmtId="0" fontId="20" fillId="0" borderId="1" xfId="0" applyFont="1" applyBorder="1" applyAlignment="1">
      <alignment horizontal="right" vertical="center" wrapText="1"/>
    </xf>
    <xf numFmtId="0" fontId="15" fillId="0" borderId="6" xfId="0" applyFont="1" applyBorder="1" applyAlignment="1">
      <alignment horizontal="center" vertical="center" wrapText="1"/>
    </xf>
    <xf numFmtId="3" fontId="16" fillId="0" borderId="0" xfId="0" applyNumberFormat="1" applyFont="1" applyBorder="1" applyAlignment="1">
      <alignment horizontal="right" vertical="center" wrapText="1"/>
    </xf>
    <xf numFmtId="3" fontId="15" fillId="0" borderId="0" xfId="0" applyNumberFormat="1" applyFont="1" applyBorder="1" applyAlignment="1">
      <alignment horizontal="right" vertical="center" wrapText="1"/>
    </xf>
    <xf numFmtId="0" fontId="21" fillId="0" borderId="2" xfId="0" applyFont="1" applyBorder="1" applyAlignment="1">
      <alignment horizontal="left" vertical="center" wrapText="1" indent="1"/>
    </xf>
    <xf numFmtId="0" fontId="15" fillId="0" borderId="0" xfId="0" applyFont="1" applyBorder="1" applyAlignment="1">
      <alignment horizontal="right" vertical="center" wrapText="1"/>
    </xf>
    <xf numFmtId="3" fontId="21" fillId="0" borderId="0" xfId="0" applyNumberFormat="1" applyFont="1" applyBorder="1" applyAlignment="1">
      <alignment horizontal="right" vertical="center" wrapText="1"/>
    </xf>
    <xf numFmtId="0" fontId="21" fillId="0" borderId="0" xfId="0" applyFont="1" applyBorder="1" applyAlignment="1">
      <alignment horizontal="right" vertical="center" wrapText="1"/>
    </xf>
    <xf numFmtId="0" fontId="18" fillId="0" borderId="3" xfId="0" applyFont="1" applyBorder="1" applyAlignment="1">
      <alignment horizontal="left" vertical="center" wrapText="1" indent="1"/>
    </xf>
    <xf numFmtId="0" fontId="18" fillId="0" borderId="1" xfId="0" applyFont="1" applyBorder="1" applyAlignment="1">
      <alignment horizontal="right" vertical="center" wrapText="1"/>
    </xf>
    <xf numFmtId="0" fontId="18" fillId="0" borderId="0" xfId="0" applyFont="1" applyBorder="1" applyAlignment="1">
      <alignment horizontal="left" vertical="center" wrapText="1" indent="1"/>
    </xf>
    <xf numFmtId="0" fontId="18" fillId="0" borderId="0" xfId="0" applyFont="1" applyBorder="1" applyAlignment="1">
      <alignment horizontal="right" vertical="center" wrapText="1"/>
    </xf>
    <xf numFmtId="0" fontId="16" fillId="0" borderId="4" xfId="0" applyFont="1" applyBorder="1" applyAlignment="1">
      <alignment horizontal="center" vertical="center"/>
    </xf>
    <xf numFmtId="0" fontId="16" fillId="0" borderId="8" xfId="0" applyFont="1" applyBorder="1" applyAlignment="1">
      <alignment horizontal="center" vertical="center"/>
    </xf>
    <xf numFmtId="0" fontId="16" fillId="0" borderId="5" xfId="0" applyFont="1" applyBorder="1" applyAlignment="1">
      <alignment horizontal="center" vertical="center"/>
    </xf>
    <xf numFmtId="0" fontId="15" fillId="0" borderId="2" xfId="0" applyFont="1" applyBorder="1" applyAlignment="1">
      <alignment horizontal="justify" vertical="center" wrapText="1"/>
    </xf>
    <xf numFmtId="0" fontId="15" fillId="0" borderId="0" xfId="0" applyFont="1" applyAlignment="1">
      <alignment horizontal="right" vertical="center" wrapText="1"/>
    </xf>
    <xf numFmtId="0" fontId="17" fillId="0" borderId="0" xfId="0" applyFont="1" applyAlignment="1">
      <alignment horizontal="right" vertical="center" wrapText="1"/>
    </xf>
    <xf numFmtId="164" fontId="15" fillId="0" borderId="0" xfId="0" applyNumberFormat="1" applyFont="1" applyAlignment="1">
      <alignment horizontal="right" vertical="center" wrapText="1"/>
    </xf>
    <xf numFmtId="164" fontId="17" fillId="0" borderId="0" xfId="0" applyNumberFormat="1" applyFont="1" applyAlignment="1">
      <alignment horizontal="right" vertical="center" wrapText="1"/>
    </xf>
    <xf numFmtId="0" fontId="15" fillId="0" borderId="3" xfId="0" applyFont="1" applyBorder="1" applyAlignment="1">
      <alignment horizontal="justify" vertical="center" wrapText="1"/>
    </xf>
    <xf numFmtId="164" fontId="15" fillId="0" borderId="1" xfId="0" applyNumberFormat="1" applyFont="1" applyBorder="1" applyAlignment="1">
      <alignment horizontal="right" vertical="center" wrapText="1"/>
    </xf>
    <xf numFmtId="164" fontId="17" fillId="0" borderId="1" xfId="0" applyNumberFormat="1" applyFont="1" applyBorder="1" applyAlignment="1">
      <alignment horizontal="right" vertical="center" wrapText="1"/>
    </xf>
    <xf numFmtId="0" fontId="17" fillId="0" borderId="0" xfId="0" applyFont="1" applyBorder="1" applyAlignment="1">
      <alignment vertical="center" wrapText="1"/>
    </xf>
    <xf numFmtId="0" fontId="13" fillId="0" borderId="0" xfId="0" applyFont="1" applyBorder="1" applyAlignment="1">
      <alignment horizontal="left" wrapText="1"/>
    </xf>
    <xf numFmtId="0" fontId="23" fillId="0" borderId="0" xfId="9" applyFont="1" applyAlignment="1">
      <alignment horizontal="left" vertical="center" wrapText="1"/>
    </xf>
    <xf numFmtId="0" fontId="9" fillId="0" borderId="0" xfId="0" applyFont="1" applyBorder="1" applyAlignment="1">
      <alignment horizontal="left" vertical="top"/>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5" fillId="0" borderId="0" xfId="0" applyFont="1" applyAlignment="1"/>
    <xf numFmtId="0" fontId="17" fillId="0" borderId="0" xfId="0" applyFont="1" applyAlignment="1">
      <alignment vertical="top" wrapText="1"/>
    </xf>
    <xf numFmtId="0" fontId="15" fillId="0" borderId="0" xfId="0" applyFont="1" applyAlignment="1">
      <alignment horizontal="left" vertical="top" wrapText="1"/>
    </xf>
    <xf numFmtId="0" fontId="16" fillId="0" borderId="4" xfId="0" applyFont="1" applyBorder="1" applyAlignment="1">
      <alignment horizontal="center"/>
    </xf>
    <xf numFmtId="0" fontId="16" fillId="0" borderId="8" xfId="0" applyFont="1" applyBorder="1" applyAlignment="1">
      <alignment horizontal="center"/>
    </xf>
    <xf numFmtId="0" fontId="15" fillId="0" borderId="0" xfId="0" applyFont="1" applyAlignment="1">
      <alignment horizontal="center"/>
    </xf>
    <xf numFmtId="165" fontId="25" fillId="0" borderId="9" xfId="0" applyNumberFormat="1" applyFont="1" applyBorder="1"/>
    <xf numFmtId="165" fontId="16" fillId="0" borderId="9" xfId="0" applyNumberFormat="1" applyFont="1" applyBorder="1"/>
    <xf numFmtId="165" fontId="25" fillId="0" borderId="0" xfId="0" applyNumberFormat="1" applyFont="1" applyBorder="1"/>
    <xf numFmtId="165" fontId="16" fillId="0" borderId="0" xfId="0" applyNumberFormat="1" applyFont="1" applyBorder="1"/>
    <xf numFmtId="0" fontId="17" fillId="0" borderId="0" xfId="0" applyFont="1" applyBorder="1" applyAlignment="1">
      <alignment horizontal="right"/>
    </xf>
    <xf numFmtId="165" fontId="15" fillId="0" borderId="0" xfId="0" applyNumberFormat="1" applyFont="1" applyBorder="1"/>
    <xf numFmtId="0" fontId="17" fillId="0" borderId="1" xfId="0" applyFont="1" applyBorder="1" applyAlignment="1">
      <alignment horizontal="right"/>
    </xf>
    <xf numFmtId="165" fontId="15" fillId="0" borderId="1" xfId="0" applyNumberFormat="1" applyFont="1" applyBorder="1"/>
    <xf numFmtId="0" fontId="19" fillId="2" borderId="0" xfId="0" applyFont="1" applyFill="1"/>
    <xf numFmtId="165" fontId="15" fillId="2" borderId="0" xfId="0" applyNumberFormat="1" applyFont="1" applyFill="1" applyBorder="1" applyAlignment="1">
      <alignment horizontal="right"/>
    </xf>
    <xf numFmtId="0" fontId="23" fillId="0" borderId="0" xfId="0" applyFont="1" applyFill="1" applyBorder="1" applyAlignment="1">
      <alignment vertical="center" wrapText="1"/>
    </xf>
    <xf numFmtId="0" fontId="26" fillId="0" borderId="0" xfId="0" applyFont="1" applyFill="1" applyBorder="1" applyAlignment="1">
      <alignment vertical="center" wrapText="1"/>
    </xf>
    <xf numFmtId="0" fontId="16" fillId="0" borderId="6" xfId="0" applyFont="1" applyBorder="1" applyAlignment="1">
      <alignment horizontal="center"/>
    </xf>
    <xf numFmtId="0" fontId="16" fillId="0" borderId="8" xfId="0" applyFont="1" applyFill="1" applyBorder="1" applyAlignment="1">
      <alignment horizontal="center"/>
    </xf>
    <xf numFmtId="0" fontId="16" fillId="0" borderId="5" xfId="0" applyFont="1" applyBorder="1" applyAlignment="1">
      <alignment horizontal="center"/>
    </xf>
    <xf numFmtId="0" fontId="16" fillId="0" borderId="7" xfId="0" applyFont="1" applyBorder="1"/>
    <xf numFmtId="3" fontId="16" fillId="0" borderId="0" xfId="0" applyNumberFormat="1" applyFont="1"/>
    <xf numFmtId="0" fontId="15" fillId="0" borderId="2" xfId="0" applyFont="1" applyFill="1" applyBorder="1" applyAlignment="1">
      <alignment horizontal="left" vertical="top" wrapText="1" indent="1"/>
    </xf>
    <xf numFmtId="3" fontId="15" fillId="0" borderId="0" xfId="0" applyNumberFormat="1" applyFont="1"/>
    <xf numFmtId="0" fontId="13" fillId="0" borderId="2" xfId="0" applyFont="1" applyFill="1" applyBorder="1" applyAlignment="1">
      <alignment horizontal="left" vertical="top" wrapText="1"/>
    </xf>
    <xf numFmtId="0" fontId="15" fillId="0" borderId="2" xfId="0" applyNumberFormat="1" applyFont="1" applyFill="1" applyBorder="1" applyAlignment="1">
      <alignment horizontal="left" vertical="top" wrapText="1" indent="1"/>
    </xf>
    <xf numFmtId="0" fontId="15" fillId="0" borderId="3" xfId="0" applyFont="1" applyFill="1" applyBorder="1" applyAlignment="1">
      <alignment horizontal="left" vertical="top" wrapText="1" indent="1"/>
    </xf>
    <xf numFmtId="3" fontId="15" fillId="0" borderId="1" xfId="0" applyNumberFormat="1" applyFont="1" applyBorder="1"/>
    <xf numFmtId="0" fontId="17" fillId="0" borderId="0" xfId="0" applyFont="1" applyFill="1" applyBorder="1" applyAlignment="1">
      <alignment horizontal="right" vertical="center" wrapText="1"/>
    </xf>
    <xf numFmtId="1" fontId="25" fillId="0" borderId="4" xfId="10" applyNumberFormat="1" applyFont="1" applyFill="1" applyBorder="1" applyAlignment="1">
      <alignment horizontal="center" vertical="center"/>
    </xf>
    <xf numFmtId="1" fontId="25" fillId="0" borderId="5" xfId="10" applyNumberFormat="1" applyFont="1" applyFill="1" applyBorder="1" applyAlignment="1">
      <alignment horizontal="center" vertical="center"/>
    </xf>
    <xf numFmtId="3" fontId="16" fillId="2" borderId="0" xfId="0" applyNumberFormat="1" applyFont="1" applyFill="1" applyBorder="1" applyAlignment="1">
      <alignment vertical="center"/>
    </xf>
    <xf numFmtId="0" fontId="16" fillId="2" borderId="0" xfId="0" applyFont="1" applyFill="1" applyBorder="1" applyAlignment="1">
      <alignment vertical="center"/>
    </xf>
    <xf numFmtId="0" fontId="15" fillId="2" borderId="0" xfId="0" applyFont="1" applyFill="1" applyBorder="1"/>
    <xf numFmtId="3" fontId="15" fillId="2" borderId="0" xfId="0" applyNumberFormat="1" applyFont="1" applyFill="1" applyBorder="1" applyAlignment="1">
      <alignment vertical="center"/>
    </xf>
    <xf numFmtId="0" fontId="15" fillId="2" borderId="0" xfId="0" applyFont="1" applyFill="1" applyBorder="1" applyAlignment="1">
      <alignment vertical="center"/>
    </xf>
    <xf numFmtId="3" fontId="15" fillId="2" borderId="0" xfId="0" applyNumberFormat="1" applyFont="1" applyFill="1" applyBorder="1" applyAlignment="1"/>
    <xf numFmtId="3" fontId="15" fillId="2" borderId="0" xfId="0" applyNumberFormat="1" applyFont="1" applyFill="1" applyBorder="1"/>
    <xf numFmtId="0" fontId="25" fillId="2" borderId="1" xfId="0" applyFont="1" applyFill="1" applyBorder="1" applyAlignment="1">
      <alignment vertical="center"/>
    </xf>
    <xf numFmtId="0" fontId="16" fillId="2" borderId="1" xfId="0" applyFont="1" applyFill="1" applyBorder="1" applyAlignment="1">
      <alignment vertical="center"/>
    </xf>
    <xf numFmtId="0" fontId="15" fillId="0" borderId="0" xfId="0" applyFont="1" applyBorder="1"/>
    <xf numFmtId="0" fontId="15" fillId="2" borderId="1" xfId="0" applyFont="1" applyFill="1" applyBorder="1" applyAlignment="1">
      <alignment vertical="center"/>
    </xf>
    <xf numFmtId="0" fontId="15" fillId="2" borderId="0" xfId="0" applyFont="1" applyFill="1"/>
    <xf numFmtId="0" fontId="13" fillId="2" borderId="1" xfId="0" applyFont="1" applyFill="1" applyBorder="1" applyAlignment="1">
      <alignment horizontal="left" vertical="top"/>
    </xf>
    <xf numFmtId="0" fontId="15" fillId="2" borderId="1" xfId="0" applyFont="1" applyFill="1" applyBorder="1"/>
    <xf numFmtId="0" fontId="15" fillId="2" borderId="3" xfId="0" applyFont="1" applyFill="1" applyBorder="1"/>
    <xf numFmtId="1" fontId="16" fillId="2" borderId="10" xfId="0" applyNumberFormat="1" applyFont="1" applyFill="1" applyBorder="1" applyAlignment="1">
      <alignment horizontal="center" vertical="center" wrapText="1"/>
    </xf>
    <xf numFmtId="0" fontId="15" fillId="2" borderId="7" xfId="0" applyFont="1" applyFill="1" applyBorder="1"/>
    <xf numFmtId="0" fontId="15" fillId="2" borderId="2" xfId="0" applyFont="1" applyFill="1" applyBorder="1"/>
    <xf numFmtId="3" fontId="15" fillId="2" borderId="0" xfId="0" applyNumberFormat="1" applyFont="1" applyFill="1" applyAlignment="1">
      <alignment horizontal="right" indent="1"/>
    </xf>
    <xf numFmtId="3" fontId="15" fillId="2" borderId="0" xfId="0" applyNumberFormat="1" applyFont="1" applyFill="1" applyAlignment="1">
      <alignment horizontal="right"/>
    </xf>
    <xf numFmtId="3" fontId="15" fillId="2" borderId="0" xfId="0" applyNumberFormat="1" applyFont="1" applyFill="1"/>
    <xf numFmtId="165" fontId="15" fillId="2" borderId="0" xfId="0" applyNumberFormat="1" applyFont="1" applyFill="1" applyAlignment="1">
      <alignment horizontal="right" indent="1"/>
    </xf>
    <xf numFmtId="0" fontId="15" fillId="2" borderId="0" xfId="0" applyFont="1" applyFill="1" applyAlignment="1">
      <alignment horizontal="right"/>
    </xf>
    <xf numFmtId="0" fontId="15" fillId="2" borderId="1" xfId="0" applyFont="1" applyFill="1" applyBorder="1" applyAlignment="1">
      <alignment horizontal="right" indent="1"/>
    </xf>
    <xf numFmtId="0" fontId="16" fillId="2" borderId="6" xfId="0" applyFont="1" applyFill="1" applyBorder="1"/>
    <xf numFmtId="1" fontId="16" fillId="2" borderId="4" xfId="0" applyNumberFormat="1" applyFont="1" applyFill="1" applyBorder="1" applyAlignment="1">
      <alignment horizontal="center" vertical="center" wrapText="1"/>
    </xf>
    <xf numFmtId="1" fontId="16" fillId="2" borderId="8" xfId="0" applyNumberFormat="1" applyFont="1" applyFill="1" applyBorder="1" applyAlignment="1">
      <alignment horizontal="center" vertical="center" wrapText="1"/>
    </xf>
    <xf numFmtId="0" fontId="16" fillId="2" borderId="4" xfId="0" applyFont="1" applyFill="1" applyBorder="1" applyAlignment="1">
      <alignment horizontal="center"/>
    </xf>
    <xf numFmtId="0" fontId="16" fillId="2" borderId="5" xfId="0" applyFont="1" applyFill="1" applyBorder="1" applyAlignment="1">
      <alignment horizontal="center"/>
    </xf>
    <xf numFmtId="0" fontId="16" fillId="2" borderId="7" xfId="0" applyFont="1" applyFill="1" applyBorder="1"/>
    <xf numFmtId="164" fontId="16" fillId="2" borderId="0" xfId="0" applyNumberFormat="1" applyFont="1" applyFill="1" applyAlignment="1">
      <alignment horizontal="right" vertical="center" wrapText="1" indent="1"/>
    </xf>
    <xf numFmtId="164" fontId="16" fillId="2" borderId="0" xfId="0" applyNumberFormat="1" applyFont="1" applyFill="1" applyAlignment="1">
      <alignment horizontal="right" vertical="center"/>
    </xf>
    <xf numFmtId="165" fontId="16" fillId="2" borderId="9" xfId="0" applyNumberFormat="1" applyFont="1" applyFill="1" applyBorder="1" applyAlignment="1">
      <alignment vertical="center"/>
    </xf>
    <xf numFmtId="0" fontId="15" fillId="2" borderId="2" xfId="0" applyFont="1" applyFill="1" applyBorder="1" applyAlignment="1">
      <alignment horizontal="left" indent="1"/>
    </xf>
    <xf numFmtId="0" fontId="15" fillId="2" borderId="0" xfId="0" applyFont="1" applyFill="1" applyAlignment="1">
      <alignment horizontal="right" vertical="center" wrapText="1" indent="1"/>
    </xf>
    <xf numFmtId="164" fontId="15" fillId="2" borderId="0" xfId="0" applyNumberFormat="1" applyFont="1" applyFill="1" applyAlignment="1">
      <alignment horizontal="right" vertical="center" wrapText="1" indent="1"/>
    </xf>
    <xf numFmtId="164" fontId="15" fillId="2" borderId="0" xfId="0" applyNumberFormat="1" applyFont="1" applyFill="1" applyAlignment="1">
      <alignment horizontal="right" vertical="center"/>
    </xf>
    <xf numFmtId="165" fontId="15" fillId="2" borderId="0" xfId="0" applyNumberFormat="1" applyFont="1" applyFill="1" applyAlignment="1">
      <alignment vertical="center"/>
    </xf>
    <xf numFmtId="165" fontId="15" fillId="2" borderId="0" xfId="0" applyNumberFormat="1" applyFont="1" applyFill="1" applyAlignment="1">
      <alignment horizontal="right" vertical="center" wrapText="1" indent="1"/>
    </xf>
    <xf numFmtId="0" fontId="15" fillId="2" borderId="2" xfId="0" applyFont="1" applyFill="1" applyBorder="1" applyAlignment="1">
      <alignment horizontal="left"/>
    </xf>
    <xf numFmtId="0" fontId="15" fillId="2" borderId="2" xfId="0" applyFont="1" applyFill="1" applyBorder="1" applyAlignment="1">
      <alignment horizontal="left" vertical="center" wrapText="1" indent="1"/>
    </xf>
    <xf numFmtId="0" fontId="15" fillId="2" borderId="2" xfId="0" applyFont="1" applyFill="1" applyBorder="1" applyAlignment="1">
      <alignment wrapText="1"/>
    </xf>
    <xf numFmtId="0" fontId="15" fillId="2" borderId="2" xfId="0" applyFont="1" applyFill="1" applyBorder="1" applyAlignment="1">
      <alignment horizontal="left" vertical="top" wrapText="1"/>
    </xf>
    <xf numFmtId="165" fontId="15" fillId="2" borderId="0" xfId="0" applyNumberFormat="1" applyFont="1" applyFill="1" applyBorder="1" applyAlignment="1">
      <alignment horizontal="right" vertical="center" wrapText="1" indent="1"/>
    </xf>
    <xf numFmtId="164" fontId="15" fillId="2" borderId="0" xfId="0" applyNumberFormat="1" applyFont="1" applyFill="1" applyBorder="1" applyAlignment="1">
      <alignment horizontal="right" vertical="center" wrapText="1" indent="1"/>
    </xf>
    <xf numFmtId="164" fontId="15" fillId="2" borderId="0" xfId="0" applyNumberFormat="1" applyFont="1" applyFill="1" applyBorder="1" applyAlignment="1">
      <alignment horizontal="right" vertical="center"/>
    </xf>
    <xf numFmtId="165" fontId="15" fillId="2" borderId="0" xfId="0" applyNumberFormat="1" applyFont="1" applyFill="1" applyBorder="1" applyAlignment="1">
      <alignment vertical="center"/>
    </xf>
    <xf numFmtId="0" fontId="15" fillId="2" borderId="3" xfId="0" applyFont="1" applyFill="1" applyBorder="1" applyAlignment="1">
      <alignment wrapText="1"/>
    </xf>
    <xf numFmtId="165" fontId="15" fillId="2" borderId="1" xfId="0" applyNumberFormat="1" applyFont="1" applyFill="1" applyBorder="1" applyAlignment="1">
      <alignment horizontal="left" vertical="center" wrapText="1" indent="4"/>
    </xf>
    <xf numFmtId="165" fontId="15" fillId="2" borderId="1" xfId="0" applyNumberFormat="1" applyFont="1" applyFill="1" applyBorder="1" applyAlignment="1">
      <alignment horizontal="right" vertical="center" wrapText="1" indent="1"/>
    </xf>
    <xf numFmtId="165" fontId="15" fillId="2" borderId="1" xfId="0" applyNumberFormat="1" applyFont="1" applyFill="1" applyBorder="1" applyAlignment="1">
      <alignment vertical="center" wrapText="1"/>
    </xf>
    <xf numFmtId="0" fontId="13" fillId="2" borderId="0" xfId="0" applyFont="1" applyFill="1"/>
    <xf numFmtId="0" fontId="13" fillId="2" borderId="0" xfId="0" applyFont="1" applyFill="1" applyAlignment="1">
      <alignment horizontal="left" vertical="top" wrapText="1"/>
    </xf>
    <xf numFmtId="0" fontId="13" fillId="2" borderId="1" xfId="0" applyFont="1" applyFill="1" applyBorder="1" applyAlignment="1">
      <alignment horizontal="left" vertical="top"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7" xfId="0" applyFont="1" applyFill="1" applyBorder="1" applyAlignment="1">
      <alignment wrapText="1"/>
    </xf>
    <xf numFmtId="165" fontId="25" fillId="2" borderId="0" xfId="0" applyNumberFormat="1" applyFont="1" applyFill="1" applyAlignment="1">
      <alignment vertical="center" wrapText="1"/>
    </xf>
    <xf numFmtId="165" fontId="25" fillId="2" borderId="9" xfId="0" applyNumberFormat="1" applyFont="1" applyFill="1" applyBorder="1" applyAlignment="1">
      <alignment vertical="center"/>
    </xf>
    <xf numFmtId="165" fontId="16" fillId="2" borderId="0" xfId="0" applyNumberFormat="1" applyFont="1" applyFill="1" applyAlignment="1">
      <alignment vertical="center"/>
    </xf>
    <xf numFmtId="0" fontId="15" fillId="2" borderId="2" xfId="0" applyFont="1" applyFill="1" applyBorder="1" applyAlignment="1">
      <alignment horizontal="left" wrapText="1" indent="1"/>
    </xf>
    <xf numFmtId="165" fontId="15" fillId="2" borderId="0" xfId="0" applyNumberFormat="1" applyFont="1" applyFill="1" applyAlignment="1">
      <alignment vertical="center" wrapText="1"/>
    </xf>
    <xf numFmtId="165" fontId="15" fillId="2" borderId="0" xfId="0" applyNumberFormat="1" applyFont="1" applyFill="1" applyBorder="1" applyAlignment="1">
      <alignment vertical="center" wrapText="1"/>
    </xf>
    <xf numFmtId="0" fontId="15" fillId="2" borderId="0" xfId="0" applyFont="1" applyFill="1" applyAlignment="1">
      <alignment horizontal="right" vertical="center"/>
    </xf>
    <xf numFmtId="1" fontId="16" fillId="2" borderId="4" xfId="0" applyNumberFormat="1" applyFont="1" applyFill="1" applyBorder="1" applyAlignment="1">
      <alignment horizontal="center" wrapText="1"/>
    </xf>
    <xf numFmtId="1" fontId="16" fillId="2" borderId="8" xfId="0" applyNumberFormat="1" applyFont="1" applyFill="1" applyBorder="1" applyAlignment="1">
      <alignment horizontal="center" wrapText="1"/>
    </xf>
    <xf numFmtId="1" fontId="16" fillId="2" borderId="4" xfId="0" applyNumberFormat="1" applyFont="1" applyFill="1" applyBorder="1" applyAlignment="1">
      <alignment horizontal="center"/>
    </xf>
    <xf numFmtId="0" fontId="16" fillId="2" borderId="2" xfId="0" applyFont="1" applyFill="1" applyBorder="1"/>
    <xf numFmtId="165" fontId="16" fillId="2" borderId="0" xfId="0" applyNumberFormat="1" applyFont="1" applyFill="1" applyAlignment="1">
      <alignment horizontal="right" vertical="center" wrapText="1" indent="1"/>
    </xf>
    <xf numFmtId="165" fontId="25" fillId="2" borderId="0" xfId="0" applyNumberFormat="1" applyFont="1" applyFill="1" applyAlignment="1">
      <alignment vertical="center"/>
    </xf>
    <xf numFmtId="0" fontId="15" fillId="2" borderId="2" xfId="0" applyFont="1" applyFill="1" applyBorder="1" applyAlignment="1">
      <alignment vertical="center" wrapText="1"/>
    </xf>
    <xf numFmtId="0" fontId="15" fillId="2" borderId="3" xfId="0" applyFont="1" applyFill="1" applyBorder="1" applyAlignment="1">
      <alignment vertical="center" wrapText="1"/>
    </xf>
    <xf numFmtId="0" fontId="25" fillId="2" borderId="6" xfId="0" applyFont="1" applyFill="1" applyBorder="1"/>
    <xf numFmtId="1" fontId="25" fillId="2" borderId="4" xfId="0" applyNumberFormat="1" applyFont="1" applyFill="1" applyBorder="1" applyAlignment="1">
      <alignment horizontal="center" vertical="center" wrapText="1"/>
    </xf>
    <xf numFmtId="1" fontId="25" fillId="2" borderId="8" xfId="0" applyNumberFormat="1" applyFont="1" applyFill="1" applyBorder="1" applyAlignment="1">
      <alignment horizontal="center" vertical="center" wrapText="1"/>
    </xf>
    <xf numFmtId="0" fontId="25" fillId="2" borderId="5" xfId="0" applyFont="1" applyFill="1" applyBorder="1" applyAlignment="1">
      <alignment horizontal="center" vertical="center"/>
    </xf>
    <xf numFmtId="0" fontId="17" fillId="2" borderId="2" xfId="0" applyFont="1" applyFill="1" applyBorder="1"/>
    <xf numFmtId="0" fontId="28" fillId="2" borderId="0" xfId="0" applyFont="1" applyFill="1"/>
    <xf numFmtId="0" fontId="17" fillId="2" borderId="2" xfId="0" applyFont="1" applyFill="1" applyBorder="1" applyAlignment="1">
      <alignment horizontal="left" indent="1"/>
    </xf>
    <xf numFmtId="165" fontId="15" fillId="2" borderId="0" xfId="0" applyNumberFormat="1" applyFont="1" applyFill="1" applyAlignment="1">
      <alignment horizontal="right" vertical="center" wrapText="1"/>
    </xf>
    <xf numFmtId="165" fontId="17" fillId="2" borderId="0" xfId="0" applyNumberFormat="1" applyFont="1" applyFill="1" applyAlignment="1">
      <alignment horizontal="right" vertical="center" wrapText="1"/>
    </xf>
    <xf numFmtId="165" fontId="15" fillId="2" borderId="0" xfId="0" applyNumberFormat="1" applyFont="1" applyFill="1" applyAlignment="1">
      <alignment horizontal="right" vertical="center"/>
    </xf>
    <xf numFmtId="165" fontId="28" fillId="2" borderId="0" xfId="0" applyNumberFormat="1" applyFont="1" applyFill="1" applyAlignment="1">
      <alignment horizontal="right" vertical="center" wrapText="1"/>
    </xf>
    <xf numFmtId="0" fontId="17" fillId="2" borderId="3" xfId="0" applyFont="1" applyFill="1" applyBorder="1" applyAlignment="1">
      <alignment horizontal="left" indent="1"/>
    </xf>
    <xf numFmtId="165" fontId="15" fillId="2" borderId="1" xfId="0" applyNumberFormat="1" applyFont="1" applyFill="1" applyBorder="1" applyAlignment="1">
      <alignment horizontal="right" vertical="center" wrapText="1"/>
    </xf>
    <xf numFmtId="165" fontId="17" fillId="2" borderId="1" xfId="0" applyNumberFormat="1" applyFont="1" applyFill="1" applyBorder="1" applyAlignment="1">
      <alignment horizontal="right" vertical="center" wrapText="1"/>
    </xf>
    <xf numFmtId="165" fontId="15" fillId="2" borderId="1" xfId="0" applyNumberFormat="1" applyFont="1" applyFill="1" applyBorder="1" applyAlignment="1">
      <alignment horizontal="right" vertical="center"/>
    </xf>
    <xf numFmtId="0" fontId="17" fillId="2" borderId="0" xfId="0" applyFont="1" applyFill="1"/>
    <xf numFmtId="165" fontId="17" fillId="2" borderId="0" xfId="0" applyNumberFormat="1" applyFont="1" applyFill="1" applyAlignment="1">
      <alignment horizontal="right" indent="1"/>
    </xf>
    <xf numFmtId="0" fontId="13" fillId="2" borderId="0" xfId="0" applyFont="1" applyFill="1" applyAlignment="1">
      <alignment horizontal="left" vertical="center" wrapText="1"/>
    </xf>
    <xf numFmtId="165" fontId="18" fillId="2" borderId="0" xfId="0" applyNumberFormat="1" applyFont="1" applyFill="1" applyAlignment="1">
      <alignment horizontal="right" vertical="center" wrapText="1" indent="1"/>
    </xf>
    <xf numFmtId="165" fontId="25" fillId="2" borderId="0" xfId="0" applyNumberFormat="1" applyFont="1" applyFill="1" applyAlignment="1">
      <alignment horizontal="right" vertical="center" wrapText="1" indent="1"/>
    </xf>
    <xf numFmtId="0" fontId="16" fillId="2" borderId="0" xfId="0" applyFont="1" applyFill="1"/>
    <xf numFmtId="0" fontId="15" fillId="2" borderId="2" xfId="0" applyFont="1" applyFill="1" applyBorder="1" applyAlignment="1">
      <alignment horizontal="center"/>
    </xf>
    <xf numFmtId="165" fontId="21" fillId="2" borderId="0" xfId="0" applyNumberFormat="1" applyFont="1" applyFill="1" applyAlignment="1">
      <alignment horizontal="right" vertical="center" wrapText="1" indent="1"/>
    </xf>
    <xf numFmtId="165" fontId="17" fillId="2" borderId="0" xfId="0" applyNumberFormat="1" applyFont="1" applyFill="1" applyAlignment="1">
      <alignment horizontal="right" vertical="center" wrapText="1" indent="1"/>
    </xf>
    <xf numFmtId="165" fontId="21" fillId="2" borderId="1" xfId="0" applyNumberFormat="1" applyFont="1" applyFill="1" applyBorder="1" applyAlignment="1">
      <alignment horizontal="right" vertical="center" wrapText="1" indent="1"/>
    </xf>
    <xf numFmtId="165" fontId="21" fillId="2" borderId="0" xfId="0" applyNumberFormat="1" applyFont="1" applyFill="1" applyBorder="1" applyAlignment="1">
      <alignment horizontal="right" vertical="center" wrapText="1" indent="1"/>
    </xf>
    <xf numFmtId="0" fontId="23" fillId="2" borderId="1" xfId="0" applyFont="1" applyFill="1" applyBorder="1" applyAlignment="1">
      <alignment horizontal="left" vertical="top" wrapText="1"/>
    </xf>
    <xf numFmtId="3" fontId="16" fillId="2" borderId="0" xfId="0" applyNumberFormat="1" applyFont="1" applyFill="1" applyAlignment="1">
      <alignment vertical="center" wrapText="1"/>
    </xf>
    <xf numFmtId="3" fontId="16" fillId="2" borderId="0" xfId="0" applyNumberFormat="1" applyFont="1" applyFill="1" applyAlignment="1">
      <alignment vertical="center"/>
    </xf>
    <xf numFmtId="3" fontId="15" fillId="2" borderId="0" xfId="0" applyNumberFormat="1" applyFont="1" applyFill="1" applyAlignment="1">
      <alignment vertical="center" wrapText="1"/>
    </xf>
    <xf numFmtId="3" fontId="15" fillId="2" borderId="0" xfId="0" applyNumberFormat="1" applyFont="1" applyFill="1" applyAlignment="1">
      <alignment vertical="center"/>
    </xf>
    <xf numFmtId="16" fontId="15" fillId="2" borderId="2" xfId="0" applyNumberFormat="1" applyFont="1" applyFill="1" applyBorder="1" applyAlignment="1">
      <alignment horizontal="center"/>
    </xf>
    <xf numFmtId="3" fontId="15" fillId="2" borderId="1" xfId="0" applyNumberFormat="1" applyFont="1" applyFill="1" applyBorder="1" applyAlignment="1">
      <alignment vertical="center" wrapText="1"/>
    </xf>
    <xf numFmtId="3" fontId="15" fillId="2" borderId="1" xfId="0" applyNumberFormat="1" applyFont="1" applyFill="1" applyBorder="1" applyAlignment="1">
      <alignment vertical="center"/>
    </xf>
    <xf numFmtId="1" fontId="15" fillId="2" borderId="0" xfId="0" applyNumberFormat="1" applyFont="1" applyFill="1" applyAlignment="1">
      <alignment horizontal="right" vertical="center" wrapText="1" indent="1"/>
    </xf>
    <xf numFmtId="0" fontId="15" fillId="2" borderId="7" xfId="0" applyFont="1" applyFill="1" applyBorder="1" applyAlignment="1">
      <alignment horizontal="left" wrapText="1"/>
    </xf>
    <xf numFmtId="0" fontId="15" fillId="2" borderId="0" xfId="0" applyFont="1" applyFill="1" applyAlignment="1">
      <alignment vertical="center"/>
    </xf>
    <xf numFmtId="0" fontId="13" fillId="2" borderId="0" xfId="0" applyFont="1" applyFill="1" applyBorder="1" applyAlignment="1">
      <alignment horizontal="left" vertical="top"/>
    </xf>
    <xf numFmtId="1" fontId="16" fillId="2" borderId="5" xfId="0" applyNumberFormat="1" applyFont="1" applyFill="1" applyBorder="1" applyAlignment="1">
      <alignment horizontal="center" vertical="center" wrapText="1"/>
    </xf>
    <xf numFmtId="0" fontId="16" fillId="2" borderId="6" xfId="0" applyFont="1" applyFill="1" applyBorder="1" applyAlignment="1">
      <alignment horizontal="center"/>
    </xf>
    <xf numFmtId="1" fontId="16" fillId="2" borderId="6" xfId="0" applyNumberFormat="1" applyFont="1" applyFill="1" applyBorder="1" applyAlignment="1">
      <alignment horizontal="center" vertical="center" wrapText="1"/>
    </xf>
    <xf numFmtId="0" fontId="15" fillId="2" borderId="6" xfId="0" applyFont="1" applyFill="1" applyBorder="1"/>
    <xf numFmtId="3" fontId="16" fillId="2" borderId="0" xfId="0" applyNumberFormat="1" applyFont="1" applyFill="1" applyAlignment="1">
      <alignment horizontal="right" vertical="center" wrapText="1" indent="1"/>
    </xf>
    <xf numFmtId="0" fontId="15" fillId="2" borderId="2" xfId="0" applyFont="1" applyFill="1" applyBorder="1" applyAlignment="1">
      <alignment horizontal="left" indent="2"/>
    </xf>
    <xf numFmtId="3" fontId="15" fillId="2" borderId="0" xfId="0" applyNumberFormat="1" applyFont="1" applyFill="1" applyAlignment="1">
      <alignment horizontal="right" vertical="center" wrapText="1" indent="1"/>
    </xf>
    <xf numFmtId="0" fontId="15" fillId="3" borderId="0" xfId="0" applyFont="1" applyFill="1" applyBorder="1" applyAlignment="1">
      <alignment horizontal="right" vertical="center" wrapText="1"/>
    </xf>
    <xf numFmtId="3" fontId="17" fillId="2" borderId="0" xfId="0" applyNumberFormat="1" applyFont="1" applyFill="1" applyAlignment="1">
      <alignment horizontal="right" vertical="center" wrapText="1" indent="1"/>
    </xf>
    <xf numFmtId="3" fontId="17" fillId="2" borderId="1" xfId="0" applyNumberFormat="1" applyFont="1" applyFill="1" applyBorder="1" applyAlignment="1">
      <alignment horizontal="right" vertical="center" wrapText="1" indent="1"/>
    </xf>
    <xf numFmtId="3" fontId="15" fillId="2" borderId="1" xfId="0" applyNumberFormat="1" applyFont="1" applyFill="1" applyBorder="1" applyAlignment="1">
      <alignment horizontal="right" vertical="center" wrapText="1" indent="1"/>
    </xf>
    <xf numFmtId="3" fontId="17" fillId="2" borderId="0" xfId="0" applyNumberFormat="1" applyFont="1" applyFill="1" applyAlignment="1">
      <alignment horizontal="right" vertical="center" wrapText="1"/>
    </xf>
    <xf numFmtId="3" fontId="15" fillId="2" borderId="0" xfId="0" applyNumberFormat="1" applyFont="1" applyFill="1" applyAlignment="1">
      <alignment horizontal="right" vertical="center" wrapText="1"/>
    </xf>
    <xf numFmtId="0" fontId="13" fillId="2" borderId="1" xfId="0" applyFont="1" applyFill="1" applyBorder="1" applyAlignment="1">
      <alignment horizontal="left" vertical="center" wrapText="1"/>
    </xf>
    <xf numFmtId="165" fontId="16" fillId="2" borderId="0" xfId="0" applyNumberFormat="1" applyFont="1" applyFill="1" applyAlignment="1">
      <alignment horizontal="right" wrapText="1" indent="1"/>
    </xf>
    <xf numFmtId="165" fontId="15" fillId="2" borderId="0" xfId="0" applyNumberFormat="1" applyFont="1" applyFill="1" applyAlignment="1">
      <alignment horizontal="right" wrapText="1" indent="1"/>
    </xf>
    <xf numFmtId="165" fontId="17" fillId="2" borderId="0" xfId="0" applyNumberFormat="1" applyFont="1" applyFill="1" applyAlignment="1">
      <alignment horizontal="right" wrapText="1" indent="1"/>
    </xf>
    <xf numFmtId="165" fontId="17" fillId="2" borderId="0" xfId="0" applyNumberFormat="1" applyFont="1" applyFill="1" applyBorder="1" applyAlignment="1">
      <alignment horizontal="right" wrapText="1" indent="1"/>
    </xf>
    <xf numFmtId="3" fontId="21" fillId="2" borderId="0" xfId="0" applyNumberFormat="1" applyFont="1" applyFill="1" applyBorder="1"/>
    <xf numFmtId="0" fontId="16" fillId="2" borderId="2" xfId="0" applyFont="1" applyFill="1" applyBorder="1" applyAlignment="1">
      <alignment horizontal="left"/>
    </xf>
    <xf numFmtId="3" fontId="16" fillId="2" borderId="0" xfId="0" applyNumberFormat="1" applyFont="1" applyFill="1" applyAlignment="1">
      <alignment horizontal="right" vertical="center" wrapText="1"/>
    </xf>
    <xf numFmtId="3" fontId="16" fillId="2" borderId="0" xfId="0" applyNumberFormat="1" applyFont="1" applyFill="1" applyAlignment="1">
      <alignment horizontal="right" wrapText="1"/>
    </xf>
    <xf numFmtId="3" fontId="15" fillId="2" borderId="0" xfId="0" applyNumberFormat="1" applyFont="1" applyFill="1" applyAlignment="1">
      <alignment horizontal="right" wrapText="1"/>
    </xf>
    <xf numFmtId="3" fontId="15" fillId="2" borderId="0" xfId="0" applyNumberFormat="1" applyFont="1" applyFill="1" applyAlignment="1">
      <alignment wrapText="1"/>
    </xf>
    <xf numFmtId="3" fontId="17" fillId="2" borderId="1" xfId="0" applyNumberFormat="1" applyFont="1" applyFill="1" applyBorder="1" applyAlignment="1">
      <alignment horizontal="right" vertical="center" wrapText="1"/>
    </xf>
    <xf numFmtId="3" fontId="15" fillId="2" borderId="1" xfId="0" applyNumberFormat="1" applyFont="1" applyFill="1" applyBorder="1" applyAlignment="1">
      <alignment horizontal="right" wrapText="1"/>
    </xf>
    <xf numFmtId="3" fontId="15" fillId="2" borderId="0" xfId="0" applyNumberFormat="1" applyFont="1" applyFill="1" applyAlignment="1">
      <alignment horizontal="right" vertical="center" indent="1"/>
    </xf>
    <xf numFmtId="3" fontId="17" fillId="2" borderId="0" xfId="0" applyNumberFormat="1" applyFont="1" applyFill="1" applyAlignment="1">
      <alignment horizontal="right" vertical="center" indent="1"/>
    </xf>
    <xf numFmtId="0" fontId="15" fillId="2" borderId="6" xfId="0" applyFont="1" applyFill="1" applyBorder="1" applyAlignment="1">
      <alignment horizontal="center"/>
    </xf>
    <xf numFmtId="1" fontId="25" fillId="2" borderId="0" xfId="0" applyNumberFormat="1" applyFont="1" applyFill="1" applyAlignment="1">
      <alignment horizontal="right" vertical="center" wrapText="1" indent="1"/>
    </xf>
    <xf numFmtId="1" fontId="17" fillId="2" borderId="0" xfId="0" applyNumberFormat="1" applyFont="1" applyFill="1" applyAlignment="1">
      <alignment horizontal="right" vertical="center" wrapText="1" indent="1"/>
    </xf>
    <xf numFmtId="1" fontId="15" fillId="2" borderId="1" xfId="0" applyNumberFormat="1" applyFont="1" applyFill="1" applyBorder="1" applyAlignment="1">
      <alignment horizontal="right" vertical="center" wrapText="1" indent="1"/>
    </xf>
    <xf numFmtId="1" fontId="17" fillId="2" borderId="1" xfId="0" applyNumberFormat="1" applyFont="1" applyFill="1" applyBorder="1" applyAlignment="1">
      <alignment horizontal="right" vertical="center" wrapText="1" indent="1"/>
    </xf>
    <xf numFmtId="1" fontId="16" fillId="2" borderId="0" xfId="0" applyNumberFormat="1" applyFont="1" applyFill="1" applyAlignment="1">
      <alignment horizontal="right" vertical="center" wrapText="1" indent="1"/>
    </xf>
    <xf numFmtId="1" fontId="15" fillId="2" borderId="0" xfId="0" applyNumberFormat="1" applyFont="1" applyFill="1" applyAlignment="1">
      <alignment horizontal="right" wrapText="1" indent="1"/>
    </xf>
    <xf numFmtId="165" fontId="15" fillId="2" borderId="0" xfId="0" applyNumberFormat="1" applyFont="1" applyFill="1"/>
    <xf numFmtId="0" fontId="15" fillId="2" borderId="0" xfId="0" applyFont="1" applyFill="1" applyAlignment="1">
      <alignment horizontal="right" vertical="center" indent="1"/>
    </xf>
    <xf numFmtId="1" fontId="15" fillId="2" borderId="0" xfId="0" applyNumberFormat="1" applyFont="1" applyFill="1"/>
    <xf numFmtId="0" fontId="16" fillId="2" borderId="8" xfId="0" applyFont="1" applyFill="1" applyBorder="1" applyAlignment="1">
      <alignment horizontal="center" vertical="center"/>
    </xf>
    <xf numFmtId="0" fontId="15" fillId="2" borderId="6" xfId="0" applyFont="1" applyFill="1" applyBorder="1" applyAlignment="1">
      <alignment horizontal="justify" vertical="center" wrapText="1"/>
    </xf>
    <xf numFmtId="0" fontId="16" fillId="0" borderId="6" xfId="0" applyFont="1" applyBorder="1" applyAlignment="1">
      <alignment horizontal="center" wrapText="1"/>
    </xf>
    <xf numFmtId="0" fontId="16" fillId="0" borderId="4" xfId="0" applyFont="1" applyBorder="1" applyAlignment="1">
      <alignment horizontal="center" wrapText="1"/>
    </xf>
    <xf numFmtId="0" fontId="16" fillId="0" borderId="5" xfId="0" applyFont="1" applyBorder="1" applyAlignment="1">
      <alignment horizontal="center" wrapText="1"/>
    </xf>
    <xf numFmtId="0" fontId="16" fillId="2" borderId="2" xfId="0" applyFont="1" applyFill="1" applyBorder="1" applyAlignment="1">
      <alignment horizontal="justify" vertical="center" wrapText="1"/>
    </xf>
    <xf numFmtId="0" fontId="16" fillId="2" borderId="0" xfId="0" applyFont="1" applyFill="1" applyBorder="1" applyAlignment="1">
      <alignment vertical="center" wrapText="1"/>
    </xf>
    <xf numFmtId="0" fontId="15" fillId="2" borderId="2" xfId="0" applyFont="1" applyFill="1" applyBorder="1" applyAlignment="1">
      <alignment horizontal="justify" vertical="center" wrapText="1"/>
    </xf>
    <xf numFmtId="0" fontId="17" fillId="2" borderId="0" xfId="0" applyFont="1" applyFill="1" applyBorder="1" applyAlignment="1">
      <alignment vertical="center" wrapText="1"/>
    </xf>
    <xf numFmtId="0" fontId="17" fillId="2" borderId="3" xfId="0" applyFont="1" applyFill="1" applyBorder="1" applyAlignment="1">
      <alignment horizontal="justify" vertical="center" wrapText="1"/>
    </xf>
    <xf numFmtId="0" fontId="17" fillId="2" borderId="1" xfId="0" applyFont="1" applyFill="1" applyBorder="1" applyAlignment="1">
      <alignment vertical="center" wrapText="1"/>
    </xf>
    <xf numFmtId="1" fontId="16" fillId="2" borderId="1" xfId="0" applyNumberFormat="1" applyFont="1" applyFill="1" applyBorder="1" applyAlignment="1">
      <alignment horizontal="center" vertical="center" wrapText="1"/>
    </xf>
    <xf numFmtId="1" fontId="16" fillId="2" borderId="13" xfId="0" applyNumberFormat="1" applyFont="1" applyFill="1" applyBorder="1" applyAlignment="1">
      <alignment horizontal="center" vertical="center" wrapText="1"/>
    </xf>
    <xf numFmtId="0" fontId="13" fillId="2" borderId="0" xfId="0" applyFont="1" applyFill="1" applyBorder="1" applyAlignment="1">
      <alignment horizontal="left" vertical="center" wrapText="1"/>
    </xf>
    <xf numFmtId="1" fontId="15" fillId="2" borderId="0" xfId="0" applyNumberFormat="1" applyFont="1" applyFill="1" applyBorder="1" applyAlignment="1">
      <alignment horizontal="right" vertical="center" wrapText="1" indent="1"/>
    </xf>
    <xf numFmtId="1" fontId="17" fillId="2" borderId="0" xfId="0" applyNumberFormat="1" applyFont="1" applyFill="1" applyBorder="1" applyAlignment="1">
      <alignment horizontal="right" vertical="center" wrapText="1" indent="1"/>
    </xf>
    <xf numFmtId="0" fontId="13" fillId="2" borderId="0" xfId="0" applyFont="1" applyFill="1" applyBorder="1" applyAlignment="1">
      <alignment horizontal="left"/>
    </xf>
    <xf numFmtId="0" fontId="15" fillId="0" borderId="0" xfId="0" applyFont="1" applyAlignment="1">
      <alignment horizontal="right"/>
    </xf>
    <xf numFmtId="0" fontId="15" fillId="0" borderId="6" xfId="0" applyFont="1" applyBorder="1" applyAlignment="1">
      <alignment horizontal="right" vertical="center" wrapText="1"/>
    </xf>
    <xf numFmtId="0" fontId="15" fillId="0" borderId="7" xfId="0" applyFont="1" applyBorder="1" applyAlignment="1">
      <alignment vertical="center" wrapText="1"/>
    </xf>
    <xf numFmtId="165" fontId="16" fillId="0" borderId="0" xfId="0" applyNumberFormat="1" applyFont="1" applyAlignment="1">
      <alignment horizontal="right" vertical="center" wrapText="1"/>
    </xf>
    <xf numFmtId="0" fontId="19" fillId="0" borderId="2" xfId="0" applyFont="1" applyBorder="1" applyAlignment="1">
      <alignment vertical="center" wrapText="1"/>
    </xf>
    <xf numFmtId="0" fontId="15" fillId="0" borderId="2" xfId="0" applyFont="1" applyBorder="1" applyAlignment="1">
      <alignment vertical="center" wrapText="1"/>
    </xf>
    <xf numFmtId="165" fontId="15" fillId="0" borderId="0" xfId="0" applyNumberFormat="1" applyFont="1" applyAlignment="1">
      <alignment horizontal="right" vertical="center" wrapText="1"/>
    </xf>
    <xf numFmtId="0" fontId="15" fillId="0" borderId="3" xfId="0" applyFont="1" applyBorder="1" applyAlignment="1">
      <alignment vertical="center" wrapText="1"/>
    </xf>
    <xf numFmtId="165" fontId="15" fillId="0" borderId="1" xfId="0" applyNumberFormat="1" applyFont="1" applyBorder="1" applyAlignment="1">
      <alignment horizontal="right" vertical="center" wrapText="1"/>
    </xf>
    <xf numFmtId="0" fontId="16" fillId="2" borderId="7" xfId="0" applyFont="1" applyFill="1" applyBorder="1" applyAlignment="1">
      <alignment vertical="center" wrapText="1"/>
    </xf>
    <xf numFmtId="0" fontId="19" fillId="2" borderId="2" xfId="0" applyFont="1" applyFill="1" applyBorder="1" applyAlignment="1">
      <alignment vertical="center" wrapText="1"/>
    </xf>
    <xf numFmtId="0" fontId="16" fillId="2" borderId="2" xfId="0" applyFont="1" applyFill="1" applyBorder="1" applyAlignment="1">
      <alignment vertical="center" wrapText="1"/>
    </xf>
    <xf numFmtId="0" fontId="15" fillId="2" borderId="0" xfId="0" applyFont="1" applyFill="1" applyAlignment="1">
      <alignment vertical="center" wrapText="1"/>
    </xf>
    <xf numFmtId="0" fontId="13" fillId="2" borderId="1" xfId="0" applyFont="1" applyFill="1" applyBorder="1" applyAlignment="1">
      <alignment horizontal="left" wrapText="1"/>
    </xf>
    <xf numFmtId="0" fontId="15" fillId="2" borderId="4"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2" borderId="7" xfId="0" applyFont="1" applyFill="1" applyBorder="1" applyAlignment="1">
      <alignment horizontal="left"/>
    </xf>
    <xf numFmtId="0" fontId="15" fillId="2" borderId="9" xfId="0" applyFont="1" applyFill="1" applyBorder="1"/>
    <xf numFmtId="0" fontId="16" fillId="2" borderId="3" xfId="0" applyFont="1" applyFill="1" applyBorder="1"/>
    <xf numFmtId="165" fontId="16" fillId="2" borderId="1" xfId="0" applyNumberFormat="1" applyFont="1" applyFill="1" applyBorder="1" applyAlignment="1">
      <alignment horizontal="right" vertical="center" wrapText="1" indent="1"/>
    </xf>
    <xf numFmtId="0" fontId="13" fillId="2" borderId="0" xfId="0" applyFont="1" applyFill="1" applyAlignment="1">
      <alignment horizontal="left" wrapText="1"/>
    </xf>
    <xf numFmtId="0" fontId="16" fillId="2" borderId="2" xfId="0" applyFont="1" applyFill="1" applyBorder="1" applyAlignment="1">
      <alignment wrapText="1"/>
    </xf>
    <xf numFmtId="164" fontId="16" fillId="2" borderId="0" xfId="0" applyNumberFormat="1" applyFont="1" applyFill="1" applyAlignment="1">
      <alignment horizontal="right" vertical="top" wrapText="1"/>
    </xf>
    <xf numFmtId="0" fontId="19" fillId="2" borderId="2" xfId="0" applyFont="1" applyFill="1" applyBorder="1" applyAlignment="1">
      <alignment horizontal="left" indent="3"/>
    </xf>
    <xf numFmtId="164" fontId="15" fillId="2" borderId="0" xfId="0" applyNumberFormat="1" applyFont="1" applyFill="1" applyAlignment="1">
      <alignment horizontal="right" vertical="top" wrapText="1"/>
    </xf>
    <xf numFmtId="0" fontId="15" fillId="2" borderId="3" xfId="0" applyFont="1" applyFill="1" applyBorder="1" applyAlignment="1">
      <alignment horizontal="left" indent="2"/>
    </xf>
    <xf numFmtId="164" fontId="15" fillId="2" borderId="1" xfId="0" applyNumberFormat="1" applyFont="1" applyFill="1" applyBorder="1" applyAlignment="1">
      <alignment horizontal="right" vertical="top" wrapText="1"/>
    </xf>
    <xf numFmtId="0" fontId="15" fillId="2" borderId="8" xfId="0" applyFont="1" applyFill="1" applyBorder="1" applyAlignment="1">
      <alignment horizontal="center" vertical="center" wrapText="1"/>
    </xf>
    <xf numFmtId="164" fontId="15" fillId="2" borderId="1" xfId="0" applyNumberFormat="1" applyFont="1" applyFill="1" applyBorder="1" applyAlignment="1">
      <alignment horizontal="right" vertical="center" wrapText="1" indent="1"/>
    </xf>
    <xf numFmtId="0" fontId="15" fillId="2" borderId="0" xfId="0" applyFont="1" applyFill="1" applyAlignment="1">
      <alignment horizontal="left" indent="2"/>
    </xf>
    <xf numFmtId="164" fontId="16" fillId="2" borderId="0" xfId="0" applyNumberFormat="1" applyFont="1" applyFill="1" applyAlignment="1">
      <alignment horizontal="right" vertical="top" wrapText="1" indent="1"/>
    </xf>
    <xf numFmtId="0" fontId="19" fillId="2" borderId="2" xfId="0" applyFont="1" applyFill="1" applyBorder="1" applyAlignment="1">
      <alignment horizontal="left" vertical="center" indent="3"/>
    </xf>
    <xf numFmtId="164" fontId="15" fillId="2" borderId="0" xfId="0" applyNumberFormat="1" applyFont="1" applyFill="1" applyAlignment="1">
      <alignment horizontal="right" vertical="center" indent="1"/>
    </xf>
    <xf numFmtId="0" fontId="15" fillId="2" borderId="2" xfId="0" applyFont="1" applyFill="1" applyBorder="1" applyAlignment="1">
      <alignment vertical="center"/>
    </xf>
    <xf numFmtId="164" fontId="17" fillId="0" borderId="0" xfId="0" applyNumberFormat="1" applyFont="1" applyAlignment="1">
      <alignment vertical="center" wrapText="1"/>
    </xf>
    <xf numFmtId="164" fontId="17" fillId="0" borderId="0" xfId="0" applyNumberFormat="1" applyFont="1" applyBorder="1" applyAlignment="1">
      <alignment vertical="center" wrapText="1"/>
    </xf>
    <xf numFmtId="0" fontId="15" fillId="2" borderId="3" xfId="0" applyFont="1" applyFill="1" applyBorder="1" applyAlignment="1">
      <alignment vertical="center"/>
    </xf>
    <xf numFmtId="0" fontId="15" fillId="2" borderId="5" xfId="0" applyFont="1" applyFill="1" applyBorder="1" applyAlignment="1">
      <alignment horizontal="center" vertical="center" wrapText="1"/>
    </xf>
    <xf numFmtId="164" fontId="15" fillId="2" borderId="0" xfId="0" applyNumberFormat="1" applyFont="1" applyFill="1" applyAlignment="1">
      <alignment horizontal="right" indent="1"/>
    </xf>
    <xf numFmtId="0" fontId="16" fillId="2" borderId="2" xfId="0" applyFont="1" applyFill="1" applyBorder="1" applyAlignment="1">
      <alignment horizontal="center"/>
    </xf>
    <xf numFmtId="0" fontId="15" fillId="0" borderId="2" xfId="0" applyFont="1" applyBorder="1"/>
    <xf numFmtId="165" fontId="15" fillId="0" borderId="0" xfId="0" applyNumberFormat="1" applyFont="1" applyAlignment="1">
      <alignment horizontal="right" vertical="center" wrapText="1" indent="1"/>
    </xf>
    <xf numFmtId="0" fontId="15" fillId="0" borderId="2" xfId="0" applyFont="1" applyBorder="1" applyAlignment="1">
      <alignment horizontal="left" indent="1"/>
    </xf>
    <xf numFmtId="0" fontId="16" fillId="0" borderId="2" xfId="0" applyFont="1" applyBorder="1" applyAlignment="1">
      <alignment horizontal="center"/>
    </xf>
    <xf numFmtId="0" fontId="16" fillId="2" borderId="2" xfId="0" applyFont="1" applyFill="1" applyBorder="1" applyAlignment="1">
      <alignment vertical="top" wrapText="1"/>
    </xf>
    <xf numFmtId="0" fontId="16" fillId="2" borderId="3" xfId="0" applyFont="1" applyFill="1" applyBorder="1" applyAlignment="1">
      <alignment vertical="top" wrapText="1"/>
    </xf>
    <xf numFmtId="0" fontId="15" fillId="0" borderId="6" xfId="0" applyFont="1" applyBorder="1"/>
    <xf numFmtId="1" fontId="16" fillId="0" borderId="4" xfId="0" applyNumberFormat="1" applyFont="1" applyBorder="1" applyAlignment="1">
      <alignment horizontal="center" vertical="center" wrapText="1"/>
    </xf>
    <xf numFmtId="1" fontId="16" fillId="0" borderId="5" xfId="0" applyNumberFormat="1" applyFont="1" applyBorder="1" applyAlignment="1">
      <alignment horizontal="center" vertical="center" wrapText="1"/>
    </xf>
    <xf numFmtId="165" fontId="15" fillId="0" borderId="1" xfId="0" applyNumberFormat="1" applyFont="1" applyBorder="1" applyAlignment="1">
      <alignment horizontal="right" vertical="center" wrapText="1" indent="1"/>
    </xf>
    <xf numFmtId="0" fontId="15" fillId="2" borderId="0" xfId="0" applyFont="1" applyFill="1" applyBorder="1" applyAlignment="1">
      <alignment horizontal="left" indent="2"/>
    </xf>
    <xf numFmtId="164" fontId="15" fillId="2" borderId="0" xfId="0" applyNumberFormat="1" applyFont="1" applyFill="1" applyBorder="1" applyAlignment="1">
      <alignment horizontal="right" vertical="top" wrapText="1"/>
    </xf>
    <xf numFmtId="1" fontId="16" fillId="2" borderId="5" xfId="0" applyNumberFormat="1" applyFont="1" applyFill="1" applyBorder="1" applyAlignment="1">
      <alignment horizontal="center" vertical="center" wrapText="1"/>
    </xf>
    <xf numFmtId="0" fontId="10" fillId="0" borderId="2" xfId="0" applyFont="1" applyBorder="1" applyAlignment="1">
      <alignment horizontal="left"/>
    </xf>
    <xf numFmtId="1" fontId="1" fillId="0" borderId="0" xfId="0" applyNumberFormat="1" applyFont="1" applyBorder="1" applyAlignment="1">
      <alignment horizontal="right" vertical="center" wrapText="1"/>
    </xf>
    <xf numFmtId="0" fontId="1" fillId="0" borderId="2" xfId="0" applyFont="1" applyBorder="1" applyAlignment="1">
      <alignment horizontal="left" vertical="top"/>
    </xf>
    <xf numFmtId="0" fontId="10" fillId="0" borderId="3" xfId="0" applyFont="1" applyBorder="1" applyAlignment="1">
      <alignment horizontal="left" vertical="top"/>
    </xf>
    <xf numFmtId="165" fontId="10" fillId="0" borderId="1" xfId="0" applyNumberFormat="1" applyFont="1" applyBorder="1" applyAlignment="1">
      <alignment vertical="center" wrapText="1"/>
    </xf>
    <xf numFmtId="1" fontId="10" fillId="0" borderId="0" xfId="0" applyNumberFormat="1" applyFont="1" applyAlignment="1">
      <alignment vertical="center" wrapText="1"/>
    </xf>
    <xf numFmtId="0" fontId="15" fillId="0" borderId="0" xfId="0" applyFont="1" applyFill="1" applyBorder="1" applyAlignment="1">
      <alignment horizontal="center" vertical="top" wrapText="1"/>
    </xf>
    <xf numFmtId="165" fontId="16" fillId="0" borderId="9" xfId="0" applyNumberFormat="1" applyFont="1" applyFill="1" applyBorder="1"/>
    <xf numFmtId="165" fontId="16" fillId="0" borderId="0" xfId="0" applyNumberFormat="1" applyFont="1" applyFill="1" applyBorder="1"/>
    <xf numFmtId="165" fontId="15" fillId="0" borderId="0" xfId="0" applyNumberFormat="1" applyFont="1" applyFill="1" applyBorder="1"/>
    <xf numFmtId="165" fontId="15" fillId="0" borderId="1" xfId="0" applyNumberFormat="1" applyFont="1" applyFill="1" applyBorder="1"/>
    <xf numFmtId="0" fontId="15" fillId="0" borderId="0" xfId="0" applyFont="1" applyFill="1"/>
    <xf numFmtId="0" fontId="17" fillId="0" borderId="0" xfId="0" applyFont="1" applyFill="1" applyAlignment="1">
      <alignment vertical="center"/>
    </xf>
    <xf numFmtId="0" fontId="17" fillId="0" borderId="0" xfId="0" applyFont="1" applyFill="1" applyAlignment="1">
      <alignment vertical="top" wrapText="1"/>
    </xf>
    <xf numFmtId="165" fontId="25" fillId="0" borderId="9" xfId="0" applyNumberFormat="1" applyFont="1" applyFill="1" applyBorder="1"/>
    <xf numFmtId="165" fontId="25" fillId="0" borderId="0" xfId="0" applyNumberFormat="1" applyFont="1" applyFill="1" applyBorder="1"/>
    <xf numFmtId="0" fontId="17" fillId="0" borderId="0" xfId="0" applyFont="1" applyFill="1" applyBorder="1" applyAlignment="1">
      <alignment horizontal="right"/>
    </xf>
    <xf numFmtId="0" fontId="17" fillId="0" borderId="1" xfId="0" applyFont="1" applyFill="1" applyBorder="1" applyAlignment="1">
      <alignment horizontal="right"/>
    </xf>
    <xf numFmtId="0" fontId="17" fillId="2" borderId="0" xfId="0" applyFont="1" applyFill="1" applyBorder="1" applyAlignment="1">
      <alignment horizontal="left" wrapText="1"/>
    </xf>
    <xf numFmtId="3" fontId="15" fillId="2" borderId="1" xfId="0" applyNumberFormat="1" applyFont="1" applyFill="1" applyBorder="1"/>
    <xf numFmtId="0" fontId="34" fillId="0" borderId="0" xfId="0" applyFont="1" applyFill="1" applyBorder="1" applyAlignment="1">
      <alignment vertical="center" wrapText="1"/>
    </xf>
    <xf numFmtId="3" fontId="15" fillId="0" borderId="0" xfId="0" applyNumberFormat="1" applyFont="1" applyFill="1" applyBorder="1" applyAlignment="1">
      <alignment horizontal="right"/>
    </xf>
    <xf numFmtId="0" fontId="36" fillId="0" borderId="0" xfId="0" applyFont="1"/>
    <xf numFmtId="0" fontId="34" fillId="2" borderId="0" xfId="0" applyFont="1" applyFill="1"/>
    <xf numFmtId="0" fontId="36" fillId="2" borderId="0" xfId="0" applyFont="1" applyFill="1"/>
    <xf numFmtId="0" fontId="42" fillId="0" borderId="0" xfId="0" applyFont="1"/>
    <xf numFmtId="0" fontId="15" fillId="0" borderId="0" xfId="0" applyFont="1" applyBorder="1" applyAlignment="1">
      <alignment horizontal="left" vertical="center" wrapText="1" indent="1"/>
    </xf>
    <xf numFmtId="0" fontId="34" fillId="0" borderId="0" xfId="0" applyFont="1" applyFill="1" applyBorder="1" applyAlignment="1">
      <alignment vertical="top"/>
    </xf>
    <xf numFmtId="0" fontId="8" fillId="2" borderId="1" xfId="0" applyFont="1" applyFill="1" applyBorder="1" applyAlignment="1">
      <alignment horizontal="left" vertical="top"/>
    </xf>
    <xf numFmtId="0" fontId="8" fillId="2" borderId="0" xfId="0" applyFont="1" applyFill="1" applyBorder="1" applyAlignment="1">
      <alignment horizontal="right" vertical="center" wrapText="1"/>
    </xf>
    <xf numFmtId="0" fontId="8" fillId="2" borderId="1" xfId="0" applyFont="1" applyFill="1" applyBorder="1" applyAlignment="1">
      <alignment horizontal="right" vertical="top"/>
    </xf>
    <xf numFmtId="0" fontId="17" fillId="2" borderId="2" xfId="0" applyFont="1" applyFill="1" applyBorder="1" applyAlignment="1">
      <alignment horizontal="left" wrapText="1"/>
    </xf>
    <xf numFmtId="0" fontId="15" fillId="2" borderId="0" xfId="0" applyFont="1" applyFill="1" applyBorder="1" applyAlignment="1">
      <alignment horizontal="right" indent="1"/>
    </xf>
    <xf numFmtId="0" fontId="9" fillId="0" borderId="0" xfId="0" applyFont="1" applyBorder="1" applyAlignment="1">
      <alignment horizontal="left" vertical="top"/>
    </xf>
    <xf numFmtId="0" fontId="29" fillId="0" borderId="0" xfId="0" applyFont="1" applyBorder="1" applyAlignment="1">
      <alignment horizontal="left" vertical="top" wrapText="1"/>
    </xf>
    <xf numFmtId="0" fontId="1" fillId="0" borderId="1" xfId="0" applyFont="1" applyBorder="1" applyAlignment="1">
      <alignment horizontal="right" vertical="top" wrapText="1"/>
    </xf>
    <xf numFmtId="0" fontId="1" fillId="0" borderId="1" xfId="0" applyFont="1" applyBorder="1" applyAlignment="1">
      <alignment horizontal="right" vertical="top"/>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0" xfId="0" applyFont="1" applyBorder="1" applyAlignment="1">
      <alignment horizontal="left" vertical="top" wrapText="1"/>
    </xf>
    <xf numFmtId="0" fontId="9" fillId="0" borderId="0" xfId="0" applyFont="1" applyAlignment="1">
      <alignment horizontal="left" vertical="top"/>
    </xf>
    <xf numFmtId="0" fontId="9" fillId="0" borderId="0" xfId="0" applyFont="1" applyBorder="1" applyAlignment="1">
      <alignment horizontal="left" vertical="center"/>
    </xf>
    <xf numFmtId="0" fontId="1" fillId="0" borderId="7" xfId="0" applyFont="1" applyBorder="1" applyAlignment="1">
      <alignment horizontal="center"/>
    </xf>
    <xf numFmtId="0" fontId="1" fillId="0" borderId="3" xfId="0" applyFont="1" applyBorder="1" applyAlignment="1">
      <alignment horizontal="center"/>
    </xf>
    <xf numFmtId="0" fontId="36" fillId="0" borderId="0" xfId="0" applyFont="1" applyAlignment="1">
      <alignment horizontal="left" vertical="center" wrapText="1"/>
    </xf>
    <xf numFmtId="0" fontId="13" fillId="0" borderId="0" xfId="0" applyFont="1" applyBorder="1" applyAlignment="1">
      <alignment horizontal="left" wrapText="1"/>
    </xf>
    <xf numFmtId="0" fontId="19" fillId="0" borderId="0" xfId="0" applyFont="1" applyBorder="1" applyAlignment="1">
      <alignment horizontal="left" vertical="center"/>
    </xf>
    <xf numFmtId="0" fontId="21" fillId="0" borderId="0" xfId="0" applyFont="1" applyBorder="1" applyAlignment="1">
      <alignment horizontal="left" vertical="center"/>
    </xf>
    <xf numFmtId="0" fontId="23" fillId="0" borderId="0" xfId="9" applyFont="1" applyAlignment="1">
      <alignment horizontal="left" vertical="center" wrapText="1"/>
    </xf>
    <xf numFmtId="0" fontId="35" fillId="2" borderId="0" xfId="0" applyFont="1" applyFill="1" applyBorder="1" applyAlignment="1">
      <alignment horizontal="left" vertical="center" wrapText="1"/>
    </xf>
    <xf numFmtId="1" fontId="17" fillId="2" borderId="0" xfId="0" applyNumberFormat="1" applyFont="1" applyFill="1" applyBorder="1" applyAlignment="1">
      <alignment horizontal="left" vertical="top" wrapText="1"/>
    </xf>
    <xf numFmtId="1" fontId="17" fillId="2" borderId="2" xfId="0" applyNumberFormat="1" applyFont="1" applyFill="1" applyBorder="1" applyAlignment="1">
      <alignment horizontal="left" vertical="top" wrapText="1"/>
    </xf>
    <xf numFmtId="0" fontId="17" fillId="2" borderId="0" xfId="0" applyFont="1" applyFill="1" applyBorder="1" applyAlignment="1">
      <alignment horizontal="left" wrapText="1"/>
    </xf>
    <xf numFmtId="0" fontId="17" fillId="2" borderId="2" xfId="0" applyFont="1" applyFill="1" applyBorder="1" applyAlignment="1">
      <alignment horizontal="left" wrapText="1"/>
    </xf>
    <xf numFmtId="1" fontId="25" fillId="0" borderId="8" xfId="0" applyNumberFormat="1" applyFont="1" applyFill="1" applyBorder="1" applyAlignment="1">
      <alignment horizontal="center" vertical="top" wrapText="1"/>
    </xf>
    <xf numFmtId="0" fontId="16" fillId="0" borderId="0" xfId="0" applyFont="1" applyBorder="1" applyAlignment="1">
      <alignment horizontal="left" vertical="center" wrapText="1" indent="1"/>
    </xf>
    <xf numFmtId="0" fontId="16" fillId="0" borderId="2" xfId="0" applyFont="1" applyBorder="1" applyAlignment="1">
      <alignment horizontal="left" vertical="center" wrapText="1" indent="1"/>
    </xf>
    <xf numFmtId="0" fontId="16" fillId="0" borderId="0" xfId="0" applyFont="1" applyBorder="1" applyAlignment="1">
      <alignment horizontal="left" vertical="center" wrapText="1"/>
    </xf>
    <xf numFmtId="0" fontId="16" fillId="0" borderId="2" xfId="0" applyFont="1" applyBorder="1" applyAlignment="1">
      <alignment horizontal="left" vertical="center" wrapText="1"/>
    </xf>
    <xf numFmtId="0" fontId="23" fillId="0" borderId="0" xfId="0" applyFont="1" applyFill="1" applyBorder="1" applyAlignment="1">
      <alignment vertical="center" wrapText="1"/>
    </xf>
    <xf numFmtId="0" fontId="26" fillId="0" borderId="0" xfId="0" applyFont="1" applyFill="1" applyBorder="1" applyAlignment="1">
      <alignment vertical="center" wrapText="1"/>
    </xf>
    <xf numFmtId="0" fontId="25" fillId="2" borderId="0"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3" fillId="0" borderId="0" xfId="0" applyFont="1" applyBorder="1" applyAlignment="1">
      <alignment horizontal="left" vertical="top" wrapText="1"/>
    </xf>
    <xf numFmtId="0" fontId="15" fillId="0" borderId="5" xfId="0" applyFont="1" applyFill="1" applyBorder="1" applyAlignment="1">
      <alignment horizontal="center" vertical="top" wrapText="1"/>
    </xf>
    <xf numFmtId="0" fontId="15" fillId="0" borderId="8" xfId="0" applyFont="1" applyFill="1" applyBorder="1" applyAlignment="1">
      <alignment horizontal="center" vertical="top" wrapText="1"/>
    </xf>
    <xf numFmtId="0" fontId="15" fillId="0" borderId="6"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8" xfId="0" applyFont="1" applyBorder="1" applyAlignment="1">
      <alignment horizontal="center"/>
    </xf>
    <xf numFmtId="0" fontId="15" fillId="0" borderId="6" xfId="0" applyFont="1" applyBorder="1" applyAlignment="1">
      <alignment horizontal="center"/>
    </xf>
    <xf numFmtId="0" fontId="16" fillId="0" borderId="0" xfId="0" applyFont="1" applyAlignment="1">
      <alignment horizontal="left"/>
    </xf>
    <xf numFmtId="0" fontId="16" fillId="0" borderId="2" xfId="0" applyFont="1" applyBorder="1" applyAlignment="1">
      <alignment horizontal="left"/>
    </xf>
    <xf numFmtId="0" fontId="15" fillId="0" borderId="0" xfId="0" applyFont="1" applyBorder="1" applyAlignment="1">
      <alignment horizontal="left" indent="1"/>
    </xf>
    <xf numFmtId="0" fontId="15" fillId="0" borderId="2" xfId="0" applyFont="1" applyBorder="1" applyAlignment="1">
      <alignment horizontal="left" indent="1"/>
    </xf>
    <xf numFmtId="0" fontId="15" fillId="0" borderId="1" xfId="0" applyFont="1" applyBorder="1" applyAlignment="1">
      <alignment horizontal="left" indent="1"/>
    </xf>
    <xf numFmtId="0" fontId="15" fillId="0" borderId="3" xfId="0" applyFont="1" applyBorder="1" applyAlignment="1">
      <alignment horizontal="left" indent="1"/>
    </xf>
    <xf numFmtId="0" fontId="17" fillId="0" borderId="0" xfId="0" applyFont="1" applyBorder="1" applyAlignment="1">
      <alignment horizontal="left" indent="1"/>
    </xf>
    <xf numFmtId="0" fontId="17" fillId="0" borderId="2" xfId="0" applyFont="1" applyBorder="1" applyAlignment="1">
      <alignment horizontal="left" indent="1"/>
    </xf>
    <xf numFmtId="3" fontId="13" fillId="0" borderId="0" xfId="0" applyNumberFormat="1" applyFont="1" applyBorder="1" applyAlignment="1">
      <alignment horizontal="center" vertical="top" wrapText="1"/>
    </xf>
    <xf numFmtId="0" fontId="15" fillId="0" borderId="0" xfId="0" applyFont="1" applyAlignment="1">
      <alignment horizontal="right" vertical="top" wrapText="1"/>
    </xf>
    <xf numFmtId="0" fontId="13" fillId="0" borderId="7"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7" fillId="2" borderId="1" xfId="0" applyFont="1" applyFill="1" applyBorder="1" applyAlignment="1">
      <alignment horizontal="left" wrapText="1"/>
    </xf>
    <xf numFmtId="0" fontId="17" fillId="2" borderId="3" xfId="0" applyFont="1" applyFill="1" applyBorder="1" applyAlignment="1">
      <alignment horizontal="left" wrapText="1"/>
    </xf>
    <xf numFmtId="0" fontId="23" fillId="2" borderId="1" xfId="0" applyFont="1" applyFill="1" applyBorder="1" applyAlignment="1">
      <alignment horizontal="left" wrapText="1"/>
    </xf>
    <xf numFmtId="0" fontId="38" fillId="0" borderId="0" xfId="0" applyFont="1" applyFill="1" applyAlignment="1">
      <alignment horizontal="left" wrapText="1"/>
    </xf>
    <xf numFmtId="0" fontId="36" fillId="0" borderId="0" xfId="0" applyFont="1" applyFill="1" applyAlignment="1">
      <alignment horizontal="left" vertical="top" wrapText="1"/>
    </xf>
    <xf numFmtId="0" fontId="42" fillId="0" borderId="0" xfId="0" applyFont="1" applyFill="1" applyAlignment="1">
      <alignment horizontal="left" vertical="center" wrapText="1"/>
    </xf>
    <xf numFmtId="0" fontId="36" fillId="0" borderId="0" xfId="0" applyFont="1" applyFill="1" applyAlignment="1">
      <alignment horizontal="left" vertical="center" wrapText="1"/>
    </xf>
    <xf numFmtId="0" fontId="25" fillId="2" borderId="1" xfId="0" applyFont="1" applyFill="1" applyBorder="1" applyAlignment="1">
      <alignment horizontal="left" wrapText="1"/>
    </xf>
    <xf numFmtId="0" fontId="25" fillId="2" borderId="3" xfId="0" applyFont="1" applyFill="1" applyBorder="1" applyAlignment="1">
      <alignment horizontal="left" wrapText="1"/>
    </xf>
    <xf numFmtId="0" fontId="25" fillId="2" borderId="9" xfId="0" applyFont="1" applyFill="1" applyBorder="1" applyAlignment="1">
      <alignment horizontal="left" vertical="top" wrapText="1"/>
    </xf>
    <xf numFmtId="0" fontId="25" fillId="2" borderId="7" xfId="0" applyFont="1" applyFill="1" applyBorder="1" applyAlignment="1">
      <alignment horizontal="left" vertical="top" wrapText="1"/>
    </xf>
    <xf numFmtId="0" fontId="36" fillId="2" borderId="0" xfId="0" applyFont="1" applyFill="1" applyAlignment="1">
      <alignment horizontal="left" wrapText="1"/>
    </xf>
    <xf numFmtId="0" fontId="23" fillId="2" borderId="0" xfId="0" applyFont="1" applyFill="1" applyBorder="1" applyAlignment="1">
      <alignment horizontal="left" vertical="top" wrapText="1"/>
    </xf>
    <xf numFmtId="0" fontId="39" fillId="2" borderId="0" xfId="0" applyFont="1" applyFill="1" applyBorder="1" applyAlignment="1">
      <alignment horizontal="left" vertical="center" wrapText="1"/>
    </xf>
    <xf numFmtId="0" fontId="15" fillId="2" borderId="1" xfId="0" applyFont="1" applyFill="1" applyBorder="1" applyAlignment="1">
      <alignment horizontal="right" vertical="top"/>
    </xf>
    <xf numFmtId="0" fontId="13" fillId="2" borderId="0" xfId="0" applyFont="1" applyFill="1" applyBorder="1" applyAlignment="1">
      <alignment horizontal="left" vertical="top"/>
    </xf>
    <xf numFmtId="0" fontId="13" fillId="2" borderId="0" xfId="0" applyFont="1" applyFill="1" applyAlignment="1">
      <alignment horizontal="left" vertical="top"/>
    </xf>
    <xf numFmtId="0" fontId="15" fillId="2" borderId="0" xfId="0" applyFont="1" applyFill="1" applyAlignment="1">
      <alignment horizontal="center" vertical="center"/>
    </xf>
    <xf numFmtId="0" fontId="15" fillId="2" borderId="12" xfId="0" applyFont="1" applyFill="1" applyBorder="1" applyAlignment="1">
      <alignment horizontal="center" vertical="center"/>
    </xf>
    <xf numFmtId="0" fontId="15" fillId="2" borderId="0" xfId="0" applyFont="1" applyFill="1" applyBorder="1" applyAlignment="1">
      <alignment horizontal="center" vertical="center"/>
    </xf>
    <xf numFmtId="0" fontId="13" fillId="2" borderId="0" xfId="0" applyFont="1" applyFill="1" applyAlignment="1">
      <alignment horizontal="left" vertical="center" wrapText="1"/>
    </xf>
    <xf numFmtId="0" fontId="15" fillId="2" borderId="1" xfId="0" applyFont="1" applyFill="1" applyBorder="1" applyAlignment="1">
      <alignment horizontal="right"/>
    </xf>
    <xf numFmtId="0" fontId="23" fillId="2" borderId="0" xfId="0" applyFont="1" applyFill="1" applyAlignment="1">
      <alignment horizontal="left" vertical="top" wrapText="1"/>
    </xf>
    <xf numFmtId="0" fontId="13" fillId="2" borderId="0" xfId="0" applyFont="1" applyFill="1" applyBorder="1" applyAlignment="1">
      <alignment horizontal="left" vertical="center" wrapText="1"/>
    </xf>
    <xf numFmtId="0" fontId="13" fillId="2" borderId="0" xfId="0" applyFont="1" applyFill="1" applyBorder="1" applyAlignment="1">
      <alignment horizontal="left"/>
    </xf>
    <xf numFmtId="0" fontId="15" fillId="2" borderId="1" xfId="0" applyFont="1" applyFill="1" applyBorder="1" applyAlignment="1">
      <alignment horizontal="right" vertical="center" wrapText="1"/>
    </xf>
    <xf numFmtId="0" fontId="16" fillId="2" borderId="12" xfId="0" applyFont="1" applyFill="1" applyBorder="1" applyAlignment="1">
      <alignment horizontal="center"/>
    </xf>
    <xf numFmtId="0" fontId="16" fillId="2" borderId="0" xfId="0" applyFont="1" applyFill="1" applyAlignment="1">
      <alignment horizontal="center"/>
    </xf>
    <xf numFmtId="0" fontId="13" fillId="2" borderId="0" xfId="0" applyFont="1" applyFill="1" applyAlignment="1">
      <alignment horizontal="left" vertical="top" wrapText="1"/>
    </xf>
    <xf numFmtId="0" fontId="13" fillId="2" borderId="0" xfId="0" applyFont="1" applyFill="1" applyAlignment="1">
      <alignment horizontal="left" wrapText="1"/>
    </xf>
    <xf numFmtId="0" fontId="13" fillId="2" borderId="7" xfId="0" applyFont="1" applyFill="1" applyBorder="1" applyAlignment="1">
      <alignment horizontal="center" wrapText="1"/>
    </xf>
    <xf numFmtId="0" fontId="13" fillId="2" borderId="2" xfId="0" applyFont="1" applyFill="1" applyBorder="1" applyAlignment="1">
      <alignment horizontal="center" wrapText="1"/>
    </xf>
    <xf numFmtId="0" fontId="13" fillId="2" borderId="3" xfId="0" applyFont="1" applyFill="1" applyBorder="1" applyAlignment="1">
      <alignment horizontal="center" wrapText="1"/>
    </xf>
    <xf numFmtId="1" fontId="16" fillId="2" borderId="5" xfId="0" applyNumberFormat="1" applyFont="1" applyFill="1" applyBorder="1" applyAlignment="1">
      <alignment horizontal="center" vertical="center" wrapText="1"/>
    </xf>
    <xf numFmtId="1" fontId="16" fillId="2" borderId="8" xfId="0" applyNumberFormat="1" applyFont="1" applyFill="1" applyBorder="1" applyAlignment="1">
      <alignment horizontal="center" vertical="center" wrapText="1"/>
    </xf>
    <xf numFmtId="1" fontId="16" fillId="2" borderId="6" xfId="0" applyNumberFormat="1"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8" xfId="0" applyFont="1" applyFill="1" applyBorder="1" applyAlignment="1">
      <alignment horizontal="center" vertical="center" wrapText="1"/>
    </xf>
    <xf numFmtId="164" fontId="16" fillId="2" borderId="12" xfId="0" applyNumberFormat="1" applyFont="1" applyFill="1" applyBorder="1" applyAlignment="1">
      <alignment horizontal="center" vertical="center"/>
    </xf>
    <xf numFmtId="164" fontId="16" fillId="2" borderId="0" xfId="0" applyNumberFormat="1" applyFont="1" applyFill="1" applyAlignment="1">
      <alignment horizontal="center" vertical="center"/>
    </xf>
    <xf numFmtId="0" fontId="15" fillId="2" borderId="5" xfId="0" applyFont="1" applyFill="1" applyBorder="1" applyAlignment="1">
      <alignment horizontal="center"/>
    </xf>
    <xf numFmtId="0" fontId="15" fillId="2" borderId="8" xfId="0" applyFont="1" applyFill="1" applyBorder="1" applyAlignment="1">
      <alignment horizontal="center"/>
    </xf>
    <xf numFmtId="0" fontId="15" fillId="2" borderId="6" xfId="0" applyFont="1" applyFill="1" applyBorder="1" applyAlignment="1">
      <alignment horizontal="center"/>
    </xf>
    <xf numFmtId="0" fontId="13" fillId="0" borderId="0" xfId="0" applyFont="1" applyAlignment="1">
      <alignment horizontal="left" vertical="center" wrapText="1"/>
    </xf>
    <xf numFmtId="0" fontId="16" fillId="0" borderId="9" xfId="0" applyFont="1" applyBorder="1" applyAlignment="1">
      <alignment horizontal="center" vertical="center" wrapText="1"/>
    </xf>
    <xf numFmtId="0" fontId="16" fillId="0" borderId="0" xfId="0" applyFont="1" applyAlignment="1">
      <alignment horizontal="center" vertical="center" wrapText="1"/>
    </xf>
    <xf numFmtId="0" fontId="16" fillId="2" borderId="11" xfId="0" applyFont="1" applyFill="1" applyBorder="1" applyAlignment="1">
      <alignment horizontal="center"/>
    </xf>
    <xf numFmtId="0" fontId="16" fillId="2" borderId="9" xfId="0" applyFont="1" applyFill="1" applyBorder="1" applyAlignment="1">
      <alignment horizontal="center"/>
    </xf>
    <xf numFmtId="165" fontId="16" fillId="0" borderId="12" xfId="0" applyNumberFormat="1" applyFont="1" applyBorder="1" applyAlignment="1">
      <alignment horizontal="center"/>
    </xf>
    <xf numFmtId="165" fontId="16" fillId="0" borderId="0" xfId="0" applyNumberFormat="1" applyFont="1" applyAlignment="1">
      <alignment horizontal="center"/>
    </xf>
    <xf numFmtId="0" fontId="13" fillId="2" borderId="0" xfId="0" applyFont="1" applyFill="1" applyAlignment="1">
      <alignment horizontal="left"/>
    </xf>
    <xf numFmtId="0" fontId="27" fillId="0" borderId="0" xfId="0" applyFont="1" applyBorder="1" applyAlignment="1">
      <alignment horizontal="left" vertical="center" wrapText="1"/>
    </xf>
    <xf numFmtId="0" fontId="21" fillId="0" borderId="0" xfId="0" applyFont="1" applyBorder="1" applyAlignment="1">
      <alignment horizontal="left" vertical="center" wrapText="1"/>
    </xf>
    <xf numFmtId="165" fontId="16" fillId="2" borderId="12" xfId="0" applyNumberFormat="1" applyFont="1" applyFill="1" applyBorder="1" applyAlignment="1">
      <alignment horizontal="center"/>
    </xf>
    <xf numFmtId="165" fontId="16" fillId="2" borderId="0" xfId="0" applyNumberFormat="1" applyFont="1" applyFill="1" applyAlignment="1">
      <alignment horizontal="center"/>
    </xf>
  </cellXfs>
  <cellStyles count="11">
    <cellStyle name="Comma" xfId="10" builtinId="3"/>
    <cellStyle name="Hyperlink" xfId="9" builtinId="8"/>
    <cellStyle name="Normal" xfId="0" builtinId="0"/>
    <cellStyle name="Normal 2" xfId="1" xr:uid="{00000000-0005-0000-0000-000003000000}"/>
    <cellStyle name="Normal 3" xfId="8" xr:uid="{00000000-0005-0000-0000-000004000000}"/>
    <cellStyle name="Normal 4" xfId="2" xr:uid="{00000000-0005-0000-0000-000005000000}"/>
    <cellStyle name="Normal 5" xfId="5" xr:uid="{00000000-0005-0000-0000-000006000000}"/>
    <cellStyle name="Normal 6 2" xfId="4" xr:uid="{00000000-0005-0000-0000-000007000000}"/>
    <cellStyle name="Normal 8" xfId="6" xr:uid="{00000000-0005-0000-0000-000008000000}"/>
    <cellStyle name="Normal 9" xfId="3" xr:uid="{00000000-0005-0000-0000-000009000000}"/>
    <cellStyle name="Обычный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I893"/>
  <sheetViews>
    <sheetView showGridLines="0" showRuler="0" view="pageLayout" topLeftCell="A13" zoomScaleNormal="100" workbookViewId="0">
      <selection activeCell="A5" sqref="A5"/>
    </sheetView>
  </sheetViews>
  <sheetFormatPr defaultColWidth="9.140625" defaultRowHeight="12" x14ac:dyDescent="0.2"/>
  <cols>
    <col min="1" max="1" width="35.7109375" style="1" customWidth="1"/>
    <col min="2" max="2" width="8.42578125" style="1" customWidth="1"/>
    <col min="3" max="3" width="8.140625" style="1" customWidth="1"/>
    <col min="4" max="4" width="8.5703125" style="1" customWidth="1"/>
    <col min="5" max="5" width="9" style="1" customWidth="1"/>
    <col min="6" max="6" width="9.28515625" style="1" customWidth="1"/>
    <col min="7" max="7" width="7.28515625" style="1" customWidth="1"/>
    <col min="8" max="8" width="5.5703125" style="1" customWidth="1"/>
    <col min="9" max="9" width="2.85546875" style="1" customWidth="1"/>
    <col min="10" max="16384" width="9.140625" style="1"/>
  </cols>
  <sheetData>
    <row r="1" spans="1:7" s="52" customFormat="1" x14ac:dyDescent="0.2">
      <c r="A1" s="54"/>
      <c r="B1" s="54"/>
      <c r="C1" s="54"/>
      <c r="D1" s="54"/>
      <c r="E1" s="54"/>
      <c r="F1" s="54"/>
      <c r="G1" s="53" t="s">
        <v>172</v>
      </c>
    </row>
    <row r="2" spans="1:7" s="2" customFormat="1" x14ac:dyDescent="0.2">
      <c r="A2" s="402" t="s">
        <v>264</v>
      </c>
      <c r="B2" s="402"/>
      <c r="C2" s="402"/>
      <c r="D2" s="402"/>
      <c r="E2" s="402"/>
      <c r="F2" s="402"/>
      <c r="G2" s="49"/>
    </row>
    <row r="3" spans="1:7" s="2" customFormat="1" x14ac:dyDescent="0.2">
      <c r="A3" s="51"/>
      <c r="B3" s="50"/>
      <c r="C3" s="50"/>
      <c r="D3" s="50"/>
      <c r="E3" s="397" t="s">
        <v>186</v>
      </c>
      <c r="F3" s="397"/>
      <c r="G3" s="49"/>
    </row>
    <row r="4" spans="1:7" s="2" customFormat="1" x14ac:dyDescent="0.2">
      <c r="A4" s="38"/>
      <c r="B4" s="31">
        <v>2018</v>
      </c>
      <c r="C4" s="31">
        <v>2019</v>
      </c>
      <c r="D4" s="31">
        <v>2020</v>
      </c>
      <c r="E4" s="48">
        <v>2021</v>
      </c>
      <c r="F4" s="48" t="s">
        <v>265</v>
      </c>
      <c r="G4" s="15"/>
    </row>
    <row r="5" spans="1:7" s="2" customFormat="1" x14ac:dyDescent="0.2">
      <c r="A5" s="47" t="s">
        <v>187</v>
      </c>
      <c r="B5" s="46">
        <v>2730.4</v>
      </c>
      <c r="C5" s="46">
        <v>2686.1</v>
      </c>
      <c r="D5" s="45">
        <v>2643.9</v>
      </c>
      <c r="E5" s="45">
        <v>2626.9</v>
      </c>
      <c r="F5" s="45">
        <v>2604</v>
      </c>
      <c r="G5" s="15"/>
    </row>
    <row r="6" spans="1:7" s="2" customFormat="1" x14ac:dyDescent="0.2">
      <c r="A6" s="20" t="s">
        <v>188</v>
      </c>
      <c r="B6" s="44">
        <v>596.9</v>
      </c>
      <c r="C6" s="44">
        <v>585.4</v>
      </c>
      <c r="D6" s="43">
        <v>573.20000000000005</v>
      </c>
      <c r="E6" s="43">
        <v>566.70000000000005</v>
      </c>
      <c r="F6" s="43">
        <v>559.4</v>
      </c>
      <c r="G6" s="15"/>
    </row>
    <row r="7" spans="1:7" s="2" customFormat="1" x14ac:dyDescent="0.2">
      <c r="A7" s="35" t="s">
        <v>0</v>
      </c>
      <c r="B7" s="42"/>
      <c r="C7" s="42"/>
      <c r="D7" s="42"/>
      <c r="E7" s="42"/>
      <c r="F7" s="42"/>
      <c r="G7" s="15"/>
    </row>
    <row r="8" spans="1:7" s="2" customFormat="1" x14ac:dyDescent="0.2">
      <c r="A8" s="35" t="s">
        <v>1</v>
      </c>
      <c r="B8" s="29">
        <v>306.8</v>
      </c>
      <c r="C8" s="29">
        <v>300.8</v>
      </c>
      <c r="D8" s="42">
        <v>294.7</v>
      </c>
      <c r="E8" s="29">
        <v>291.5</v>
      </c>
      <c r="F8" s="29">
        <v>287.8</v>
      </c>
      <c r="G8" s="15"/>
    </row>
    <row r="9" spans="1:7" s="2" customFormat="1" x14ac:dyDescent="0.2">
      <c r="A9" s="34" t="s">
        <v>2</v>
      </c>
      <c r="B9" s="18">
        <v>290.10000000000002</v>
      </c>
      <c r="C9" s="18">
        <v>284.60000000000002</v>
      </c>
      <c r="D9" s="23">
        <v>278.5</v>
      </c>
      <c r="E9" s="23">
        <v>275.2</v>
      </c>
      <c r="F9" s="23">
        <v>271.60000000000002</v>
      </c>
      <c r="G9" s="15"/>
    </row>
    <row r="10" spans="1:7" s="2" customFormat="1" x14ac:dyDescent="0.2">
      <c r="A10" s="15"/>
      <c r="B10" s="41"/>
      <c r="C10" s="41"/>
      <c r="D10" s="41"/>
      <c r="E10" s="41"/>
      <c r="F10" s="41"/>
      <c r="G10" s="40"/>
    </row>
    <row r="11" spans="1:7" s="2" customFormat="1" x14ac:dyDescent="0.2">
      <c r="A11" s="403" t="s">
        <v>263</v>
      </c>
      <c r="B11" s="403"/>
      <c r="C11" s="403"/>
      <c r="D11" s="403"/>
      <c r="E11" s="403"/>
      <c r="F11" s="403"/>
      <c r="G11" s="403"/>
    </row>
    <row r="12" spans="1:7" s="2" customFormat="1" x14ac:dyDescent="0.2">
      <c r="A12" s="39"/>
      <c r="B12" s="39"/>
      <c r="C12" s="39"/>
      <c r="D12" s="39"/>
      <c r="E12" s="398" t="s">
        <v>189</v>
      </c>
      <c r="F12" s="398"/>
      <c r="G12" s="39"/>
    </row>
    <row r="13" spans="1:7" s="2" customFormat="1" x14ac:dyDescent="0.2">
      <c r="A13" s="14"/>
      <c r="B13" s="12">
        <v>2017</v>
      </c>
      <c r="C13" s="12">
        <v>2018</v>
      </c>
      <c r="D13" s="13">
        <v>2019</v>
      </c>
      <c r="E13" s="12">
        <v>2020</v>
      </c>
      <c r="F13" s="11" t="s">
        <v>262</v>
      </c>
      <c r="G13" s="15"/>
    </row>
    <row r="14" spans="1:7" s="2" customFormat="1" x14ac:dyDescent="0.2">
      <c r="A14" s="20" t="s">
        <v>3</v>
      </c>
      <c r="B14" s="29">
        <v>13.2</v>
      </c>
      <c r="C14" s="29">
        <v>12.8</v>
      </c>
      <c r="D14" s="29">
        <v>12.2</v>
      </c>
      <c r="E14" s="29">
        <v>11.7</v>
      </c>
      <c r="F14" s="29">
        <v>11.2</v>
      </c>
      <c r="G14" s="15"/>
    </row>
    <row r="15" spans="1:7" s="2" customFormat="1" x14ac:dyDescent="0.2">
      <c r="A15" s="35" t="s">
        <v>0</v>
      </c>
      <c r="B15" s="29"/>
      <c r="C15" s="29"/>
      <c r="D15" s="29"/>
      <c r="E15" s="29"/>
      <c r="F15" s="29"/>
      <c r="G15" s="15"/>
    </row>
    <row r="16" spans="1:7" s="2" customFormat="1" x14ac:dyDescent="0.2">
      <c r="A16" s="35" t="s">
        <v>1</v>
      </c>
      <c r="B16" s="29">
        <v>14.2</v>
      </c>
      <c r="C16" s="29">
        <v>13.7</v>
      </c>
      <c r="D16" s="29">
        <v>13.1</v>
      </c>
      <c r="E16" s="29">
        <v>12.9</v>
      </c>
      <c r="F16" s="29">
        <v>12.1</v>
      </c>
      <c r="G16" s="15"/>
    </row>
    <row r="17" spans="1:7" s="2" customFormat="1" x14ac:dyDescent="0.2">
      <c r="A17" s="34" t="s">
        <v>2</v>
      </c>
      <c r="B17" s="18">
        <v>12.3</v>
      </c>
      <c r="C17" s="18">
        <v>11.8</v>
      </c>
      <c r="D17" s="18">
        <v>11.3</v>
      </c>
      <c r="E17" s="18">
        <v>10.6</v>
      </c>
      <c r="F17" s="18">
        <v>10.3</v>
      </c>
      <c r="G17" s="15"/>
    </row>
    <row r="18" spans="1:7" s="2" customFormat="1" ht="9" customHeight="1" x14ac:dyDescent="0.2">
      <c r="A18" s="15"/>
      <c r="B18" s="15"/>
      <c r="C18" s="15"/>
      <c r="D18" s="15"/>
      <c r="E18" s="15"/>
      <c r="F18" s="15"/>
      <c r="G18" s="15"/>
    </row>
    <row r="19" spans="1:7" s="2" customFormat="1" x14ac:dyDescent="0.2">
      <c r="A19" s="404" t="s">
        <v>261</v>
      </c>
      <c r="B19" s="404"/>
      <c r="C19" s="404"/>
      <c r="D19" s="404"/>
      <c r="E19" s="404"/>
      <c r="F19" s="404"/>
      <c r="G19" s="15"/>
    </row>
    <row r="20" spans="1:7" s="2" customFormat="1" x14ac:dyDescent="0.2">
      <c r="A20" s="17"/>
      <c r="B20" s="17"/>
      <c r="C20" s="17"/>
      <c r="D20" s="17"/>
      <c r="E20" s="17"/>
      <c r="F20" s="16" t="s">
        <v>190</v>
      </c>
      <c r="G20" s="15"/>
    </row>
    <row r="21" spans="1:7" s="2" customFormat="1" x14ac:dyDescent="0.2">
      <c r="A21" s="38"/>
      <c r="B21" s="12">
        <v>2017</v>
      </c>
      <c r="C21" s="12">
        <v>2018</v>
      </c>
      <c r="D21" s="12">
        <v>2019</v>
      </c>
      <c r="E21" s="12">
        <v>2020</v>
      </c>
      <c r="F21" s="37" t="s">
        <v>258</v>
      </c>
      <c r="G21" s="15"/>
    </row>
    <row r="22" spans="1:7" s="2" customFormat="1" x14ac:dyDescent="0.2">
      <c r="A22" s="20" t="s">
        <v>7</v>
      </c>
      <c r="B22" s="36">
        <v>36363</v>
      </c>
      <c r="C22" s="36">
        <v>34537</v>
      </c>
      <c r="D22" s="36">
        <v>32423</v>
      </c>
      <c r="E22" s="36">
        <v>30834</v>
      </c>
      <c r="F22" s="36">
        <v>29230</v>
      </c>
      <c r="G22" s="15"/>
    </row>
    <row r="23" spans="1:7" s="2" customFormat="1" x14ac:dyDescent="0.2">
      <c r="A23" s="35" t="s">
        <v>0</v>
      </c>
      <c r="B23" s="27"/>
      <c r="C23" s="27"/>
      <c r="D23" s="27"/>
      <c r="E23" s="27"/>
      <c r="F23" s="27"/>
      <c r="G23" s="15"/>
    </row>
    <row r="24" spans="1:7" s="2" customFormat="1" x14ac:dyDescent="0.2">
      <c r="A24" s="35" t="s">
        <v>8</v>
      </c>
      <c r="B24" s="27">
        <v>13352</v>
      </c>
      <c r="C24" s="27">
        <v>12323</v>
      </c>
      <c r="D24" s="27">
        <v>10634</v>
      </c>
      <c r="E24" s="27">
        <v>10146</v>
      </c>
      <c r="F24" s="27">
        <v>9208</v>
      </c>
      <c r="G24" s="15"/>
    </row>
    <row r="25" spans="1:7" s="2" customFormat="1" x14ac:dyDescent="0.2">
      <c r="A25" s="35" t="s">
        <v>9</v>
      </c>
      <c r="B25" s="27">
        <v>13091</v>
      </c>
      <c r="C25" s="27">
        <v>12490</v>
      </c>
      <c r="D25" s="27">
        <v>11182</v>
      </c>
      <c r="E25" s="27">
        <v>10713</v>
      </c>
      <c r="F25" s="27">
        <v>9383</v>
      </c>
      <c r="G25" s="15"/>
    </row>
    <row r="26" spans="1:7" s="2" customFormat="1" x14ac:dyDescent="0.2">
      <c r="A26" s="35" t="s">
        <v>10</v>
      </c>
      <c r="B26" s="27">
        <v>5310</v>
      </c>
      <c r="C26" s="27">
        <v>5351</v>
      </c>
      <c r="D26" s="27">
        <v>5218</v>
      </c>
      <c r="E26" s="27">
        <v>5530</v>
      </c>
      <c r="F26" s="27">
        <v>5111</v>
      </c>
      <c r="G26" s="15"/>
    </row>
    <row r="27" spans="1:7" s="2" customFormat="1" x14ac:dyDescent="0.2">
      <c r="A27" s="35" t="s">
        <v>11</v>
      </c>
      <c r="B27" s="27">
        <v>2293</v>
      </c>
      <c r="C27" s="27">
        <v>2372</v>
      </c>
      <c r="D27" s="27">
        <v>2418</v>
      </c>
      <c r="E27" s="27">
        <v>2637</v>
      </c>
      <c r="F27" s="27">
        <v>2527</v>
      </c>
      <c r="G27" s="15"/>
    </row>
    <row r="28" spans="1:7" s="2" customFormat="1" x14ac:dyDescent="0.2">
      <c r="A28" s="34" t="s">
        <v>174</v>
      </c>
      <c r="B28" s="24">
        <v>2317</v>
      </c>
      <c r="C28" s="24">
        <v>2001</v>
      </c>
      <c r="D28" s="24">
        <v>2971</v>
      </c>
      <c r="E28" s="24">
        <v>1808</v>
      </c>
      <c r="F28" s="24">
        <v>3001</v>
      </c>
      <c r="G28" s="15"/>
    </row>
    <row r="29" spans="1:7" s="2" customFormat="1" ht="12.75" customHeight="1" x14ac:dyDescent="0.2">
      <c r="A29" s="33"/>
      <c r="B29" s="27"/>
      <c r="C29" s="27"/>
      <c r="D29" s="27"/>
      <c r="E29" s="27"/>
      <c r="F29" s="27"/>
      <c r="G29" s="15"/>
    </row>
    <row r="30" spans="1:7" s="2" customFormat="1" x14ac:dyDescent="0.2">
      <c r="A30" s="395" t="s">
        <v>260</v>
      </c>
      <c r="B30" s="395"/>
      <c r="C30" s="395"/>
      <c r="D30" s="395"/>
      <c r="E30" s="395"/>
      <c r="F30" s="395"/>
      <c r="G30" s="395"/>
    </row>
    <row r="31" spans="1:7" s="5" customFormat="1" x14ac:dyDescent="0.2">
      <c r="A31" s="109"/>
      <c r="B31" s="109"/>
      <c r="C31" s="109"/>
      <c r="D31" s="109"/>
      <c r="E31" s="109"/>
      <c r="F31" s="109"/>
      <c r="G31" s="109"/>
    </row>
    <row r="32" spans="1:7" s="5" customFormat="1" ht="14.65" customHeight="1" x14ac:dyDescent="0.2">
      <c r="A32" s="405"/>
      <c r="B32" s="399" t="s">
        <v>191</v>
      </c>
      <c r="C32" s="400"/>
      <c r="D32" s="401"/>
      <c r="E32" s="399" t="s">
        <v>12</v>
      </c>
      <c r="F32" s="400"/>
      <c r="G32" s="400"/>
    </row>
    <row r="33" spans="1:9" s="2" customFormat="1" x14ac:dyDescent="0.2">
      <c r="A33" s="406"/>
      <c r="B33" s="110" t="s">
        <v>7</v>
      </c>
      <c r="C33" s="110" t="s">
        <v>5</v>
      </c>
      <c r="D33" s="110" t="s">
        <v>6</v>
      </c>
      <c r="E33" s="32" t="s">
        <v>7</v>
      </c>
      <c r="F33" s="110" t="s">
        <v>5</v>
      </c>
      <c r="G33" s="111" t="s">
        <v>6</v>
      </c>
    </row>
    <row r="34" spans="1:9" s="2" customFormat="1" x14ac:dyDescent="0.2">
      <c r="A34" s="28">
        <v>2017</v>
      </c>
      <c r="B34" s="27">
        <v>7156</v>
      </c>
      <c r="C34" s="27">
        <v>2090</v>
      </c>
      <c r="D34" s="27">
        <v>5066</v>
      </c>
      <c r="E34" s="29">
        <v>19.7</v>
      </c>
      <c r="F34" s="29">
        <v>15.1</v>
      </c>
      <c r="G34" s="29">
        <v>22.5</v>
      </c>
    </row>
    <row r="35" spans="1:9" s="2" customFormat="1" x14ac:dyDescent="0.2">
      <c r="A35" s="28">
        <v>2018</v>
      </c>
      <c r="B35" s="27">
        <v>6758</v>
      </c>
      <c r="C35" s="27">
        <v>1894</v>
      </c>
      <c r="D35" s="27">
        <v>4864</v>
      </c>
      <c r="E35" s="29">
        <v>19.600000000000001</v>
      </c>
      <c r="F35" s="29">
        <v>14.2</v>
      </c>
      <c r="G35" s="29">
        <v>22.9</v>
      </c>
    </row>
    <row r="36" spans="1:9" s="2" customFormat="1" x14ac:dyDescent="0.2">
      <c r="A36" s="28">
        <v>2019</v>
      </c>
      <c r="B36" s="30">
        <v>6226</v>
      </c>
      <c r="C36" s="27">
        <v>1872</v>
      </c>
      <c r="D36" s="27">
        <v>4354</v>
      </c>
      <c r="E36" s="29">
        <v>19.2</v>
      </c>
      <c r="F36" s="29">
        <v>14.7</v>
      </c>
      <c r="G36" s="29">
        <v>22.2</v>
      </c>
    </row>
    <row r="37" spans="1:9" s="2" customFormat="1" x14ac:dyDescent="0.2">
      <c r="A37" s="28">
        <v>2020</v>
      </c>
      <c r="B37" s="27">
        <v>6074</v>
      </c>
      <c r="C37" s="27">
        <v>1801</v>
      </c>
      <c r="D37" s="27">
        <v>4273</v>
      </c>
      <c r="E37" s="26">
        <v>19.7</v>
      </c>
      <c r="F37" s="26">
        <v>14.8</v>
      </c>
      <c r="G37" s="26">
        <v>22.9</v>
      </c>
    </row>
    <row r="38" spans="1:9" s="2" customFormat="1" x14ac:dyDescent="0.2">
      <c r="A38" s="25" t="s">
        <v>258</v>
      </c>
      <c r="B38" s="24">
        <v>5384</v>
      </c>
      <c r="C38" s="24">
        <v>1608</v>
      </c>
      <c r="D38" s="24">
        <v>3776</v>
      </c>
      <c r="E38" s="23">
        <v>18.399999999999999</v>
      </c>
      <c r="F38" s="23">
        <v>13.6</v>
      </c>
      <c r="G38" s="18">
        <v>21.7</v>
      </c>
    </row>
    <row r="39" spans="1:9" s="2" customFormat="1" ht="10.5" customHeight="1" x14ac:dyDescent="0.2">
      <c r="A39" s="22"/>
      <c r="B39" s="21"/>
      <c r="C39" s="21"/>
      <c r="D39" s="21"/>
      <c r="E39" s="7"/>
      <c r="F39" s="7"/>
      <c r="G39" s="6"/>
    </row>
    <row r="40" spans="1:9" s="2" customFormat="1" x14ac:dyDescent="0.2">
      <c r="A40" s="395" t="s">
        <v>268</v>
      </c>
      <c r="B40" s="395"/>
      <c r="C40" s="395"/>
      <c r="D40" s="395"/>
      <c r="E40" s="395"/>
      <c r="F40" s="395"/>
      <c r="G40" s="395"/>
    </row>
    <row r="41" spans="1:9" s="2" customFormat="1" x14ac:dyDescent="0.2">
      <c r="A41" s="109"/>
      <c r="B41" s="109"/>
      <c r="C41" s="109"/>
      <c r="D41" s="109"/>
      <c r="E41" s="109"/>
      <c r="F41" s="109"/>
      <c r="G41" s="109"/>
    </row>
    <row r="42" spans="1:9" s="2" customFormat="1" x14ac:dyDescent="0.2">
      <c r="A42" s="14"/>
      <c r="B42" s="12">
        <v>2017</v>
      </c>
      <c r="C42" s="12">
        <v>2018</v>
      </c>
      <c r="D42" s="13">
        <v>2019</v>
      </c>
      <c r="E42" s="12">
        <v>2020</v>
      </c>
      <c r="F42" s="11" t="s">
        <v>258</v>
      </c>
      <c r="G42" s="7"/>
      <c r="H42" s="7"/>
      <c r="I42" s="6"/>
    </row>
    <row r="43" spans="1:9" s="2" customFormat="1" x14ac:dyDescent="0.2">
      <c r="A43" s="362" t="s">
        <v>267</v>
      </c>
      <c r="B43" s="367">
        <v>334</v>
      </c>
      <c r="C43" s="367">
        <v>311</v>
      </c>
      <c r="D43" s="367">
        <v>271</v>
      </c>
      <c r="E43" s="367">
        <v>268</v>
      </c>
      <c r="F43" s="367">
        <v>247</v>
      </c>
      <c r="G43" s="7"/>
      <c r="H43" s="7"/>
      <c r="I43" s="6"/>
    </row>
    <row r="44" spans="1:9" s="2" customFormat="1" x14ac:dyDescent="0.2">
      <c r="A44" s="35" t="s">
        <v>0</v>
      </c>
      <c r="B44" s="19"/>
      <c r="C44" s="19"/>
      <c r="D44" s="19"/>
      <c r="E44" s="19"/>
      <c r="F44" s="19"/>
      <c r="G44" s="7"/>
      <c r="H44" s="7"/>
      <c r="I44" s="6"/>
    </row>
    <row r="45" spans="1:9" s="2" customFormat="1" x14ac:dyDescent="0.2">
      <c r="A45" s="10" t="s">
        <v>257</v>
      </c>
      <c r="B45" s="9">
        <v>19</v>
      </c>
      <c r="C45" s="9">
        <v>17</v>
      </c>
      <c r="D45" s="9">
        <v>9</v>
      </c>
      <c r="E45" s="9">
        <v>9</v>
      </c>
      <c r="F45" s="9">
        <v>13</v>
      </c>
      <c r="G45" s="7"/>
      <c r="H45" s="7"/>
      <c r="I45" s="6"/>
    </row>
    <row r="46" spans="1:9" s="2" customFormat="1" x14ac:dyDescent="0.2">
      <c r="A46" s="10" t="s">
        <v>256</v>
      </c>
      <c r="B46" s="9">
        <v>36</v>
      </c>
      <c r="C46" s="9">
        <v>35</v>
      </c>
      <c r="D46" s="9">
        <v>36</v>
      </c>
      <c r="E46" s="9">
        <v>28</v>
      </c>
      <c r="F46" s="9">
        <v>20</v>
      </c>
      <c r="G46" s="7"/>
      <c r="H46" s="7"/>
      <c r="I46" s="6"/>
    </row>
    <row r="47" spans="1:9" s="2" customFormat="1" x14ac:dyDescent="0.2">
      <c r="A47" s="10" t="s">
        <v>255</v>
      </c>
      <c r="B47" s="9">
        <v>109</v>
      </c>
      <c r="C47" s="9">
        <v>94</v>
      </c>
      <c r="D47" s="9">
        <v>89</v>
      </c>
      <c r="E47" s="9">
        <v>91</v>
      </c>
      <c r="F47" s="9">
        <v>90</v>
      </c>
      <c r="G47" s="7"/>
      <c r="H47" s="7"/>
      <c r="I47" s="6"/>
    </row>
    <row r="48" spans="1:9" s="2" customFormat="1" x14ac:dyDescent="0.2">
      <c r="A48" s="10" t="s">
        <v>254</v>
      </c>
      <c r="B48" s="9">
        <v>120</v>
      </c>
      <c r="C48" s="9">
        <v>138</v>
      </c>
      <c r="D48" s="9">
        <v>109</v>
      </c>
      <c r="E48" s="9">
        <v>114</v>
      </c>
      <c r="F48" s="9">
        <v>104</v>
      </c>
      <c r="G48" s="7"/>
      <c r="H48" s="7"/>
      <c r="I48" s="6"/>
    </row>
    <row r="49" spans="1:9" s="2" customFormat="1" x14ac:dyDescent="0.2">
      <c r="A49" s="10" t="s">
        <v>253</v>
      </c>
      <c r="B49" s="363">
        <v>22</v>
      </c>
      <c r="C49" s="363">
        <v>24</v>
      </c>
      <c r="D49" s="363">
        <v>16</v>
      </c>
      <c r="E49" s="363">
        <v>12</v>
      </c>
      <c r="F49" s="363">
        <v>7</v>
      </c>
      <c r="G49" s="7"/>
      <c r="H49" s="7"/>
      <c r="I49" s="6"/>
    </row>
    <row r="50" spans="1:9" s="2" customFormat="1" x14ac:dyDescent="0.2">
      <c r="A50" s="364" t="s">
        <v>252</v>
      </c>
      <c r="B50" s="363">
        <v>28</v>
      </c>
      <c r="C50" s="363">
        <v>3</v>
      </c>
      <c r="D50" s="363">
        <v>12</v>
      </c>
      <c r="E50" s="363">
        <v>14</v>
      </c>
      <c r="F50" s="363">
        <v>13</v>
      </c>
      <c r="G50" s="7"/>
      <c r="H50" s="7"/>
      <c r="I50" s="6"/>
    </row>
    <row r="51" spans="1:9" s="2" customFormat="1" x14ac:dyDescent="0.2">
      <c r="A51" s="365" t="s">
        <v>259</v>
      </c>
      <c r="B51" s="366">
        <v>9.1999999999999993</v>
      </c>
      <c r="C51" s="366">
        <v>9</v>
      </c>
      <c r="D51" s="366">
        <v>8.4</v>
      </c>
      <c r="E51" s="366">
        <v>8.6999999999999993</v>
      </c>
      <c r="F51" s="366">
        <v>8.5</v>
      </c>
      <c r="G51" s="7"/>
      <c r="H51" s="7"/>
      <c r="I51" s="6"/>
    </row>
    <row r="52" spans="1:9" s="2" customFormat="1" ht="12.75" customHeight="1" x14ac:dyDescent="0.2">
      <c r="A52" s="8"/>
      <c r="B52" s="6"/>
      <c r="C52" s="6"/>
      <c r="D52" s="6"/>
      <c r="E52" s="6"/>
      <c r="F52" s="6"/>
      <c r="G52" s="7"/>
      <c r="H52" s="7"/>
      <c r="I52" s="6"/>
    </row>
    <row r="53" spans="1:9" s="2" customFormat="1" ht="98.45" customHeight="1" x14ac:dyDescent="0.2">
      <c r="A53" s="396" t="s">
        <v>269</v>
      </c>
      <c r="B53" s="396"/>
      <c r="C53" s="396"/>
      <c r="D53" s="396"/>
      <c r="E53" s="396"/>
      <c r="F53" s="396"/>
      <c r="G53" s="396"/>
      <c r="H53" s="5"/>
      <c r="I53" s="5"/>
    </row>
    <row r="54" spans="1:9" s="2" customFormat="1" x14ac:dyDescent="0.2">
      <c r="A54" s="4"/>
      <c r="B54" s="4"/>
      <c r="C54" s="4"/>
      <c r="D54" s="4"/>
      <c r="E54" s="4"/>
      <c r="F54" s="4"/>
      <c r="G54" s="4"/>
    </row>
    <row r="55" spans="1:9" s="2" customFormat="1" x14ac:dyDescent="0.2">
      <c r="A55" s="3"/>
      <c r="B55" s="3"/>
      <c r="C55" s="3"/>
      <c r="D55" s="3"/>
      <c r="E55" s="3"/>
      <c r="F55" s="3"/>
      <c r="G55" s="3"/>
    </row>
    <row r="56" spans="1:9" s="2" customFormat="1" x14ac:dyDescent="0.2">
      <c r="A56" s="3"/>
      <c r="B56" s="3"/>
      <c r="C56" s="3"/>
      <c r="D56" s="3"/>
      <c r="E56" s="3"/>
      <c r="F56" s="3"/>
      <c r="G56" s="3"/>
    </row>
    <row r="57" spans="1:9" s="2" customFormat="1" x14ac:dyDescent="0.2"/>
    <row r="58" spans="1:9" s="2" customFormat="1" x14ac:dyDescent="0.2"/>
    <row r="59" spans="1:9" s="2" customFormat="1" x14ac:dyDescent="0.2"/>
    <row r="60" spans="1:9" s="2" customFormat="1" x14ac:dyDescent="0.2"/>
    <row r="61" spans="1:9" s="2" customFormat="1" x14ac:dyDescent="0.2"/>
    <row r="62" spans="1:9" s="2" customFormat="1" x14ac:dyDescent="0.2"/>
    <row r="63" spans="1:9" s="2" customFormat="1" x14ac:dyDescent="0.2"/>
    <row r="64" spans="1:9"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row r="701" s="2" customFormat="1" x14ac:dyDescent="0.2"/>
    <row r="702" s="2" customFormat="1" x14ac:dyDescent="0.2"/>
    <row r="703" s="2" customFormat="1" x14ac:dyDescent="0.2"/>
    <row r="704" s="2" customFormat="1" x14ac:dyDescent="0.2"/>
    <row r="705" s="2" customFormat="1" x14ac:dyDescent="0.2"/>
    <row r="706" s="2" customFormat="1" x14ac:dyDescent="0.2"/>
    <row r="707" s="2" customFormat="1" x14ac:dyDescent="0.2"/>
    <row r="708" s="2" customFormat="1" x14ac:dyDescent="0.2"/>
    <row r="709" s="2" customFormat="1" x14ac:dyDescent="0.2"/>
    <row r="710" s="2" customFormat="1" x14ac:dyDescent="0.2"/>
    <row r="711" s="2" customFormat="1" x14ac:dyDescent="0.2"/>
    <row r="712" s="2" customFormat="1" x14ac:dyDescent="0.2"/>
    <row r="713" s="2" customFormat="1" x14ac:dyDescent="0.2"/>
    <row r="714" s="2" customFormat="1" x14ac:dyDescent="0.2"/>
    <row r="715" s="2" customFormat="1" x14ac:dyDescent="0.2"/>
    <row r="716" s="2" customFormat="1" x14ac:dyDescent="0.2"/>
    <row r="717" s="2" customFormat="1" x14ac:dyDescent="0.2"/>
    <row r="718" s="2" customFormat="1" x14ac:dyDescent="0.2"/>
    <row r="719" s="2" customFormat="1" x14ac:dyDescent="0.2"/>
    <row r="720" s="2" customFormat="1" x14ac:dyDescent="0.2"/>
    <row r="721" s="2" customFormat="1" x14ac:dyDescent="0.2"/>
    <row r="722" s="2" customFormat="1" x14ac:dyDescent="0.2"/>
    <row r="723" s="2" customFormat="1" x14ac:dyDescent="0.2"/>
    <row r="724" s="2" customFormat="1" x14ac:dyDescent="0.2"/>
    <row r="725" s="2" customFormat="1" x14ac:dyDescent="0.2"/>
    <row r="726" s="2" customFormat="1" x14ac:dyDescent="0.2"/>
    <row r="727" s="2" customFormat="1" x14ac:dyDescent="0.2"/>
    <row r="728" s="2" customFormat="1" x14ac:dyDescent="0.2"/>
    <row r="729" s="2" customFormat="1" x14ac:dyDescent="0.2"/>
    <row r="730" s="2" customFormat="1" x14ac:dyDescent="0.2"/>
    <row r="731" s="2" customFormat="1" x14ac:dyDescent="0.2"/>
    <row r="732" s="2" customFormat="1" x14ac:dyDescent="0.2"/>
    <row r="733" s="2" customFormat="1" x14ac:dyDescent="0.2"/>
    <row r="734" s="2" customFormat="1" x14ac:dyDescent="0.2"/>
    <row r="735" s="2" customFormat="1" x14ac:dyDescent="0.2"/>
    <row r="736" s="2" customFormat="1" x14ac:dyDescent="0.2"/>
    <row r="737" s="2" customFormat="1" x14ac:dyDescent="0.2"/>
    <row r="738" s="2" customFormat="1" x14ac:dyDescent="0.2"/>
    <row r="739" s="2" customFormat="1" x14ac:dyDescent="0.2"/>
    <row r="740" s="2" customFormat="1" x14ac:dyDescent="0.2"/>
    <row r="741" s="2" customFormat="1" x14ac:dyDescent="0.2"/>
    <row r="742" s="2" customFormat="1" x14ac:dyDescent="0.2"/>
    <row r="743" s="2" customFormat="1" x14ac:dyDescent="0.2"/>
    <row r="744" s="2" customFormat="1" x14ac:dyDescent="0.2"/>
    <row r="745" s="2" customFormat="1" x14ac:dyDescent="0.2"/>
    <row r="746" s="2" customFormat="1" x14ac:dyDescent="0.2"/>
    <row r="747" s="2" customFormat="1" x14ac:dyDescent="0.2"/>
    <row r="748" s="2" customFormat="1" x14ac:dyDescent="0.2"/>
    <row r="749" s="2" customFormat="1" x14ac:dyDescent="0.2"/>
    <row r="750" s="2" customFormat="1" x14ac:dyDescent="0.2"/>
    <row r="751" s="2" customFormat="1" x14ac:dyDescent="0.2"/>
    <row r="752" s="2" customFormat="1" x14ac:dyDescent="0.2"/>
    <row r="753" s="2" customFormat="1" x14ac:dyDescent="0.2"/>
    <row r="754" s="2" customFormat="1" x14ac:dyDescent="0.2"/>
    <row r="755" s="2" customFormat="1" x14ac:dyDescent="0.2"/>
    <row r="756" s="2" customFormat="1" x14ac:dyDescent="0.2"/>
    <row r="757" s="2" customFormat="1" x14ac:dyDescent="0.2"/>
    <row r="758" s="2" customFormat="1" x14ac:dyDescent="0.2"/>
    <row r="759" s="2" customFormat="1" x14ac:dyDescent="0.2"/>
    <row r="760" s="2" customFormat="1" x14ac:dyDescent="0.2"/>
    <row r="761" s="2" customFormat="1" x14ac:dyDescent="0.2"/>
    <row r="762" s="2" customFormat="1" x14ac:dyDescent="0.2"/>
    <row r="763" s="2" customFormat="1" x14ac:dyDescent="0.2"/>
    <row r="764" s="2" customFormat="1" x14ac:dyDescent="0.2"/>
    <row r="765" s="2" customFormat="1" x14ac:dyDescent="0.2"/>
    <row r="766" s="2" customFormat="1" x14ac:dyDescent="0.2"/>
    <row r="767" s="2" customFormat="1" x14ac:dyDescent="0.2"/>
    <row r="768" s="2" customFormat="1" x14ac:dyDescent="0.2"/>
    <row r="769" s="2" customFormat="1" x14ac:dyDescent="0.2"/>
    <row r="770" s="2" customFormat="1" x14ac:dyDescent="0.2"/>
    <row r="771" s="2" customFormat="1" x14ac:dyDescent="0.2"/>
    <row r="772" s="2" customFormat="1" x14ac:dyDescent="0.2"/>
    <row r="773" s="2" customFormat="1" x14ac:dyDescent="0.2"/>
    <row r="774" s="2" customFormat="1" x14ac:dyDescent="0.2"/>
    <row r="775" s="2" customFormat="1" x14ac:dyDescent="0.2"/>
    <row r="776" s="2" customFormat="1" x14ac:dyDescent="0.2"/>
    <row r="777" s="2" customFormat="1" x14ac:dyDescent="0.2"/>
    <row r="778" s="2" customFormat="1" x14ac:dyDescent="0.2"/>
    <row r="779" s="2" customFormat="1" x14ac:dyDescent="0.2"/>
    <row r="780" s="2" customFormat="1" x14ac:dyDescent="0.2"/>
    <row r="781" s="2" customFormat="1" x14ac:dyDescent="0.2"/>
    <row r="782" s="2" customFormat="1" x14ac:dyDescent="0.2"/>
    <row r="783" s="2" customFormat="1" x14ac:dyDescent="0.2"/>
    <row r="784" s="2" customFormat="1" x14ac:dyDescent="0.2"/>
    <row r="785" s="2" customFormat="1" x14ac:dyDescent="0.2"/>
    <row r="786" s="2" customFormat="1" x14ac:dyDescent="0.2"/>
    <row r="787" s="2" customFormat="1" x14ac:dyDescent="0.2"/>
    <row r="788" s="2" customFormat="1" x14ac:dyDescent="0.2"/>
    <row r="789" s="2" customFormat="1" x14ac:dyDescent="0.2"/>
    <row r="790" s="2" customFormat="1" x14ac:dyDescent="0.2"/>
    <row r="791" s="2" customFormat="1" x14ac:dyDescent="0.2"/>
    <row r="792" s="2" customFormat="1" x14ac:dyDescent="0.2"/>
    <row r="793" s="2" customFormat="1" x14ac:dyDescent="0.2"/>
    <row r="794" s="2" customFormat="1" x14ac:dyDescent="0.2"/>
    <row r="795" s="2" customFormat="1" x14ac:dyDescent="0.2"/>
    <row r="796" s="2" customFormat="1" x14ac:dyDescent="0.2"/>
    <row r="797" s="2" customFormat="1" x14ac:dyDescent="0.2"/>
    <row r="798" s="2" customFormat="1" x14ac:dyDescent="0.2"/>
    <row r="799" s="2" customFormat="1" x14ac:dyDescent="0.2"/>
    <row r="800" s="2" customFormat="1" x14ac:dyDescent="0.2"/>
    <row r="801" s="2" customFormat="1" x14ac:dyDescent="0.2"/>
    <row r="802" s="2" customFormat="1" x14ac:dyDescent="0.2"/>
    <row r="803" s="2" customFormat="1" x14ac:dyDescent="0.2"/>
    <row r="804" s="2" customFormat="1" x14ac:dyDescent="0.2"/>
    <row r="805" s="2" customFormat="1" x14ac:dyDescent="0.2"/>
    <row r="806" s="2" customFormat="1" x14ac:dyDescent="0.2"/>
    <row r="807" s="2" customFormat="1" x14ac:dyDescent="0.2"/>
    <row r="808" s="2" customFormat="1" x14ac:dyDescent="0.2"/>
    <row r="809" s="2" customFormat="1" x14ac:dyDescent="0.2"/>
    <row r="810" s="2" customFormat="1" x14ac:dyDescent="0.2"/>
    <row r="811" s="2" customFormat="1" x14ac:dyDescent="0.2"/>
    <row r="812" s="2" customFormat="1" x14ac:dyDescent="0.2"/>
    <row r="813" s="2" customFormat="1" x14ac:dyDescent="0.2"/>
    <row r="814" s="2" customFormat="1" x14ac:dyDescent="0.2"/>
    <row r="815" s="2" customFormat="1" x14ac:dyDescent="0.2"/>
    <row r="816" s="2" customFormat="1" x14ac:dyDescent="0.2"/>
    <row r="817" s="2" customFormat="1" x14ac:dyDescent="0.2"/>
    <row r="818" s="2" customFormat="1" x14ac:dyDescent="0.2"/>
    <row r="819" s="2" customFormat="1" x14ac:dyDescent="0.2"/>
    <row r="820" s="2" customFormat="1" x14ac:dyDescent="0.2"/>
    <row r="821" s="2" customFormat="1" x14ac:dyDescent="0.2"/>
    <row r="822" s="2" customFormat="1" x14ac:dyDescent="0.2"/>
    <row r="823" s="2" customFormat="1" x14ac:dyDescent="0.2"/>
    <row r="824" s="2" customFormat="1" x14ac:dyDescent="0.2"/>
    <row r="825" s="2" customFormat="1" x14ac:dyDescent="0.2"/>
    <row r="826" s="2" customFormat="1" x14ac:dyDescent="0.2"/>
    <row r="827" s="2" customFormat="1" x14ac:dyDescent="0.2"/>
    <row r="828" s="2" customFormat="1" x14ac:dyDescent="0.2"/>
    <row r="829" s="2" customFormat="1" x14ac:dyDescent="0.2"/>
    <row r="830" s="2" customFormat="1" x14ac:dyDescent="0.2"/>
    <row r="831" s="2" customFormat="1" x14ac:dyDescent="0.2"/>
    <row r="832" s="2" customFormat="1" x14ac:dyDescent="0.2"/>
    <row r="833" s="2" customFormat="1" x14ac:dyDescent="0.2"/>
    <row r="834" s="2" customFormat="1" x14ac:dyDescent="0.2"/>
    <row r="835" s="2" customFormat="1" x14ac:dyDescent="0.2"/>
    <row r="836" s="2" customFormat="1" x14ac:dyDescent="0.2"/>
    <row r="837" s="2" customFormat="1" x14ac:dyDescent="0.2"/>
    <row r="838" s="2" customFormat="1" x14ac:dyDescent="0.2"/>
    <row r="839" s="2" customFormat="1" x14ac:dyDescent="0.2"/>
    <row r="840" s="2" customFormat="1" x14ac:dyDescent="0.2"/>
    <row r="841" s="2" customFormat="1" x14ac:dyDescent="0.2"/>
    <row r="842" s="2" customFormat="1" x14ac:dyDescent="0.2"/>
    <row r="843" s="2" customFormat="1" x14ac:dyDescent="0.2"/>
    <row r="844" s="2" customFormat="1" x14ac:dyDescent="0.2"/>
    <row r="845" s="2" customFormat="1" x14ac:dyDescent="0.2"/>
    <row r="846" s="2" customFormat="1" x14ac:dyDescent="0.2"/>
    <row r="847" s="2" customFormat="1" x14ac:dyDescent="0.2"/>
    <row r="848" s="2" customFormat="1" x14ac:dyDescent="0.2"/>
    <row r="849" s="2" customFormat="1" x14ac:dyDescent="0.2"/>
    <row r="850" s="2" customFormat="1" x14ac:dyDescent="0.2"/>
    <row r="851" s="2" customFormat="1" x14ac:dyDescent="0.2"/>
    <row r="852" s="2" customFormat="1" x14ac:dyDescent="0.2"/>
    <row r="853" s="2" customFormat="1" x14ac:dyDescent="0.2"/>
    <row r="854" s="2" customFormat="1" x14ac:dyDescent="0.2"/>
    <row r="855" s="2" customFormat="1" x14ac:dyDescent="0.2"/>
    <row r="856" s="2" customFormat="1" x14ac:dyDescent="0.2"/>
    <row r="857" s="2" customFormat="1" x14ac:dyDescent="0.2"/>
    <row r="858" s="2" customFormat="1" x14ac:dyDescent="0.2"/>
    <row r="859" s="2" customFormat="1" x14ac:dyDescent="0.2"/>
    <row r="860" s="2" customFormat="1" x14ac:dyDescent="0.2"/>
    <row r="861" s="2" customFormat="1" x14ac:dyDescent="0.2"/>
    <row r="862" s="2" customFormat="1" x14ac:dyDescent="0.2"/>
    <row r="863" s="2" customFormat="1" x14ac:dyDescent="0.2"/>
    <row r="864" s="2" customFormat="1" x14ac:dyDescent="0.2"/>
    <row r="865" s="2" customFormat="1" x14ac:dyDescent="0.2"/>
    <row r="866" s="2" customFormat="1" x14ac:dyDescent="0.2"/>
    <row r="867" s="2" customFormat="1" x14ac:dyDescent="0.2"/>
    <row r="868" s="2" customFormat="1" x14ac:dyDescent="0.2"/>
    <row r="869" s="2" customFormat="1" x14ac:dyDescent="0.2"/>
    <row r="870" s="2" customFormat="1" x14ac:dyDescent="0.2"/>
    <row r="871" s="2" customFormat="1" x14ac:dyDescent="0.2"/>
    <row r="872" s="2" customFormat="1" x14ac:dyDescent="0.2"/>
    <row r="873" s="2" customFormat="1" x14ac:dyDescent="0.2"/>
    <row r="874" s="2" customFormat="1" x14ac:dyDescent="0.2"/>
    <row r="875" s="2" customFormat="1" x14ac:dyDescent="0.2"/>
    <row r="876" s="2" customFormat="1" x14ac:dyDescent="0.2"/>
    <row r="877" s="2" customFormat="1" x14ac:dyDescent="0.2"/>
    <row r="878" s="2" customFormat="1" x14ac:dyDescent="0.2"/>
    <row r="879" s="2" customFormat="1" x14ac:dyDescent="0.2"/>
    <row r="880" s="2" customFormat="1" x14ac:dyDescent="0.2"/>
    <row r="881" s="2" customFormat="1" x14ac:dyDescent="0.2"/>
    <row r="882" s="2" customFormat="1" x14ac:dyDescent="0.2"/>
    <row r="883" s="2" customFormat="1" x14ac:dyDescent="0.2"/>
    <row r="884" s="2" customFormat="1" x14ac:dyDescent="0.2"/>
    <row r="885" s="2" customFormat="1" x14ac:dyDescent="0.2"/>
    <row r="886" s="2" customFormat="1" x14ac:dyDescent="0.2"/>
    <row r="887" s="2" customFormat="1" x14ac:dyDescent="0.2"/>
    <row r="888" s="2" customFormat="1" x14ac:dyDescent="0.2"/>
    <row r="889" s="2" customFormat="1" x14ac:dyDescent="0.2"/>
    <row r="890" s="2" customFormat="1" x14ac:dyDescent="0.2"/>
    <row r="891" s="2" customFormat="1" x14ac:dyDescent="0.2"/>
    <row r="892" s="2" customFormat="1" x14ac:dyDescent="0.2"/>
    <row r="893" s="2" customFormat="1" x14ac:dyDescent="0.2"/>
  </sheetData>
  <mergeCells count="11">
    <mergeCell ref="A2:F2"/>
    <mergeCell ref="A11:G11"/>
    <mergeCell ref="A19:F19"/>
    <mergeCell ref="A30:G30"/>
    <mergeCell ref="E32:G32"/>
    <mergeCell ref="A32:A33"/>
    <mergeCell ref="A40:G40"/>
    <mergeCell ref="A53:G53"/>
    <mergeCell ref="E3:F3"/>
    <mergeCell ref="E12:F12"/>
    <mergeCell ref="B32:D32"/>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G53"/>
  <sheetViews>
    <sheetView showGridLines="0" view="pageLayout" topLeftCell="A34" zoomScaleNormal="100" workbookViewId="0">
      <selection activeCell="B49" sqref="B49"/>
    </sheetView>
  </sheetViews>
  <sheetFormatPr defaultColWidth="9.140625" defaultRowHeight="12" x14ac:dyDescent="0.2"/>
  <cols>
    <col min="1" max="1" width="31.140625" style="56" customWidth="1"/>
    <col min="2" max="6" width="11.42578125" style="56" customWidth="1"/>
    <col min="7" max="16384" width="9.140625" style="56"/>
  </cols>
  <sheetData>
    <row r="1" spans="1:6" ht="13.5" x14ac:dyDescent="0.2">
      <c r="A1" s="55" t="s">
        <v>274</v>
      </c>
    </row>
    <row r="2" spans="1:6" x14ac:dyDescent="0.2">
      <c r="A2" s="55"/>
    </row>
    <row r="3" spans="1:6" x14ac:dyDescent="0.2">
      <c r="A3" s="57"/>
      <c r="B3" s="58">
        <v>2017</v>
      </c>
      <c r="C3" s="58">
        <v>2018</v>
      </c>
      <c r="D3" s="58">
        <v>2019</v>
      </c>
      <c r="E3" s="59">
        <v>2020</v>
      </c>
      <c r="F3" s="60">
        <v>2021</v>
      </c>
    </row>
    <row r="4" spans="1:6" x14ac:dyDescent="0.2">
      <c r="A4" s="61" t="s">
        <v>7</v>
      </c>
      <c r="B4" s="62">
        <v>149216</v>
      </c>
      <c r="C4" s="62">
        <v>149513</v>
      </c>
      <c r="D4" s="62">
        <v>149702</v>
      </c>
      <c r="E4" s="62">
        <v>134158</v>
      </c>
      <c r="F4" s="62">
        <v>137113</v>
      </c>
    </row>
    <row r="5" spans="1:6" x14ac:dyDescent="0.2">
      <c r="A5" s="63" t="s">
        <v>0</v>
      </c>
      <c r="B5" s="64"/>
      <c r="C5" s="64"/>
      <c r="D5" s="64"/>
      <c r="E5" s="64"/>
      <c r="F5" s="64"/>
    </row>
    <row r="6" spans="1:6" x14ac:dyDescent="0.2">
      <c r="A6" s="65" t="s">
        <v>5</v>
      </c>
      <c r="B6" s="66">
        <v>70326</v>
      </c>
      <c r="C6" s="66">
        <v>70912</v>
      </c>
      <c r="D6" s="66">
        <v>72130</v>
      </c>
      <c r="E6" s="66">
        <v>65608</v>
      </c>
      <c r="F6" s="66">
        <v>68117</v>
      </c>
    </row>
    <row r="7" spans="1:6" x14ac:dyDescent="0.2">
      <c r="A7" s="67" t="s">
        <v>6</v>
      </c>
      <c r="B7" s="68">
        <v>78890</v>
      </c>
      <c r="C7" s="68">
        <v>78601</v>
      </c>
      <c r="D7" s="68">
        <v>77572</v>
      </c>
      <c r="E7" s="68">
        <v>68550</v>
      </c>
      <c r="F7" s="68">
        <v>68996</v>
      </c>
    </row>
    <row r="8" spans="1:6" x14ac:dyDescent="0.2">
      <c r="A8" s="388"/>
      <c r="B8" s="86"/>
      <c r="C8" s="86"/>
      <c r="D8" s="86"/>
      <c r="E8" s="86"/>
      <c r="F8" s="86"/>
    </row>
    <row r="9" spans="1:6" x14ac:dyDescent="0.2">
      <c r="A9" s="408" t="s">
        <v>271</v>
      </c>
      <c r="B9" s="408"/>
      <c r="C9" s="408"/>
      <c r="D9" s="408"/>
      <c r="E9" s="408"/>
      <c r="F9" s="408"/>
    </row>
    <row r="10" spans="1:6" x14ac:dyDescent="0.2">
      <c r="A10" s="107"/>
      <c r="B10" s="107"/>
      <c r="C10" s="107"/>
      <c r="D10" s="107"/>
      <c r="E10" s="107"/>
      <c r="F10" s="107"/>
    </row>
    <row r="11" spans="1:6" x14ac:dyDescent="0.2">
      <c r="A11" s="57"/>
      <c r="B11" s="69" t="s">
        <v>208</v>
      </c>
      <c r="C11" s="69" t="s">
        <v>209</v>
      </c>
      <c r="D11" s="69" t="s">
        <v>210</v>
      </c>
      <c r="E11" s="70" t="s">
        <v>211</v>
      </c>
      <c r="F11" s="71" t="s">
        <v>244</v>
      </c>
    </row>
    <row r="12" spans="1:6" x14ac:dyDescent="0.2">
      <c r="A12" s="72" t="s">
        <v>212</v>
      </c>
      <c r="B12" s="73">
        <v>1243</v>
      </c>
      <c r="C12" s="73">
        <v>1246</v>
      </c>
      <c r="D12" s="73">
        <v>1255</v>
      </c>
      <c r="E12" s="73">
        <v>1241</v>
      </c>
      <c r="F12" s="73">
        <v>1231</v>
      </c>
    </row>
    <row r="13" spans="1:6" x14ac:dyDescent="0.2">
      <c r="A13" s="63" t="s">
        <v>0</v>
      </c>
      <c r="B13" s="74"/>
      <c r="C13" s="74"/>
      <c r="D13" s="74"/>
      <c r="E13" s="74"/>
      <c r="F13" s="74"/>
    </row>
    <row r="14" spans="1:6" x14ac:dyDescent="0.2">
      <c r="A14" s="75" t="s">
        <v>213</v>
      </c>
      <c r="B14" s="76">
        <v>1241</v>
      </c>
      <c r="C14" s="76">
        <v>1244</v>
      </c>
      <c r="D14" s="76">
        <v>1253</v>
      </c>
      <c r="E14" s="76">
        <v>1239</v>
      </c>
      <c r="F14" s="76">
        <v>1229</v>
      </c>
    </row>
    <row r="15" spans="1:6" x14ac:dyDescent="0.2">
      <c r="A15" s="65" t="s">
        <v>214</v>
      </c>
      <c r="B15" s="77">
        <v>102</v>
      </c>
      <c r="C15" s="77">
        <v>103</v>
      </c>
      <c r="D15" s="77">
        <v>104</v>
      </c>
      <c r="E15" s="77">
        <v>106</v>
      </c>
      <c r="F15" s="77">
        <v>99</v>
      </c>
    </row>
    <row r="16" spans="1:6" x14ac:dyDescent="0.2">
      <c r="A16" s="65" t="s">
        <v>215</v>
      </c>
      <c r="B16" s="77">
        <v>775</v>
      </c>
      <c r="C16" s="77">
        <v>780</v>
      </c>
      <c r="D16" s="77">
        <v>783</v>
      </c>
      <c r="E16" s="77">
        <v>787</v>
      </c>
      <c r="F16" s="77">
        <v>786</v>
      </c>
    </row>
    <row r="17" spans="1:7" x14ac:dyDescent="0.2">
      <c r="A17" s="65" t="s">
        <v>216</v>
      </c>
      <c r="B17" s="77">
        <v>350</v>
      </c>
      <c r="C17" s="77">
        <v>348</v>
      </c>
      <c r="D17" s="77">
        <v>353</v>
      </c>
      <c r="E17" s="77">
        <v>336</v>
      </c>
      <c r="F17" s="77">
        <v>336</v>
      </c>
    </row>
    <row r="18" spans="1:7" ht="24" x14ac:dyDescent="0.2">
      <c r="A18" s="65" t="s">
        <v>217</v>
      </c>
      <c r="B18" s="77">
        <v>14</v>
      </c>
      <c r="C18" s="77">
        <v>13</v>
      </c>
      <c r="D18" s="77">
        <v>13</v>
      </c>
      <c r="E18" s="77">
        <v>10</v>
      </c>
      <c r="F18" s="77">
        <v>8</v>
      </c>
    </row>
    <row r="19" spans="1:7" x14ac:dyDescent="0.2">
      <c r="A19" s="75" t="s">
        <v>218</v>
      </c>
      <c r="B19" s="78">
        <v>2</v>
      </c>
      <c r="C19" s="78">
        <v>2</v>
      </c>
      <c r="D19" s="78">
        <v>2</v>
      </c>
      <c r="E19" s="78">
        <v>2</v>
      </c>
      <c r="F19" s="78">
        <v>2</v>
      </c>
    </row>
    <row r="20" spans="1:7" ht="13.5" x14ac:dyDescent="0.2">
      <c r="A20" s="79" t="s">
        <v>326</v>
      </c>
      <c r="B20" s="73">
        <v>335621</v>
      </c>
      <c r="C20" s="73">
        <v>334159</v>
      </c>
      <c r="D20" s="73">
        <v>333144</v>
      </c>
      <c r="E20" s="73">
        <v>334375</v>
      </c>
      <c r="F20" s="73">
        <v>336713</v>
      </c>
      <c r="G20" s="136"/>
    </row>
    <row r="21" spans="1:7" x14ac:dyDescent="0.2">
      <c r="A21" s="63" t="s">
        <v>0</v>
      </c>
      <c r="B21" s="74"/>
      <c r="C21" s="74"/>
      <c r="D21" s="74"/>
      <c r="E21" s="74"/>
      <c r="F21" s="74"/>
    </row>
    <row r="22" spans="1:7" x14ac:dyDescent="0.2">
      <c r="A22" s="75" t="s">
        <v>213</v>
      </c>
      <c r="B22" s="76">
        <v>334443</v>
      </c>
      <c r="C22" s="76">
        <v>333118</v>
      </c>
      <c r="D22" s="76">
        <v>332133</v>
      </c>
      <c r="E22" s="76">
        <v>333356</v>
      </c>
      <c r="F22" s="76">
        <v>335721</v>
      </c>
    </row>
    <row r="23" spans="1:7" x14ac:dyDescent="0.2">
      <c r="A23" s="65" t="s">
        <v>214</v>
      </c>
      <c r="B23" s="80">
        <v>10881</v>
      </c>
      <c r="C23" s="80">
        <v>10859</v>
      </c>
      <c r="D23" s="80">
        <v>11045</v>
      </c>
      <c r="E23" s="80">
        <v>11243</v>
      </c>
      <c r="F23" s="80">
        <v>11426</v>
      </c>
    </row>
    <row r="24" spans="1:7" x14ac:dyDescent="0.2">
      <c r="A24" s="65" t="s">
        <v>215</v>
      </c>
      <c r="B24" s="80">
        <v>132056</v>
      </c>
      <c r="C24" s="80">
        <v>129189</v>
      </c>
      <c r="D24" s="80">
        <v>125364</v>
      </c>
      <c r="E24" s="80">
        <v>124470</v>
      </c>
      <c r="F24" s="80">
        <v>122584</v>
      </c>
    </row>
    <row r="25" spans="1:7" x14ac:dyDescent="0.2">
      <c r="A25" s="65" t="s">
        <v>216</v>
      </c>
      <c r="B25" s="80">
        <v>190705</v>
      </c>
      <c r="C25" s="80">
        <v>192316</v>
      </c>
      <c r="D25" s="80">
        <v>195033</v>
      </c>
      <c r="E25" s="80">
        <v>197038</v>
      </c>
      <c r="F25" s="80">
        <v>201125</v>
      </c>
    </row>
    <row r="26" spans="1:7" ht="24" x14ac:dyDescent="0.2">
      <c r="A26" s="65" t="s">
        <v>217</v>
      </c>
      <c r="B26" s="77">
        <v>749</v>
      </c>
      <c r="C26" s="77">
        <v>709</v>
      </c>
      <c r="D26" s="77">
        <v>627</v>
      </c>
      <c r="E26" s="77">
        <v>541</v>
      </c>
      <c r="F26" s="77">
        <v>551</v>
      </c>
    </row>
    <row r="27" spans="1:7" x14ac:dyDescent="0.2">
      <c r="A27" s="65" t="s">
        <v>219</v>
      </c>
      <c r="B27" s="77">
        <v>52</v>
      </c>
      <c r="C27" s="77">
        <v>45</v>
      </c>
      <c r="D27" s="77">
        <v>64</v>
      </c>
      <c r="E27" s="77">
        <v>64</v>
      </c>
      <c r="F27" s="77">
        <v>35</v>
      </c>
    </row>
    <row r="28" spans="1:7" x14ac:dyDescent="0.2">
      <c r="A28" s="81" t="s">
        <v>218</v>
      </c>
      <c r="B28" s="82">
        <v>1178</v>
      </c>
      <c r="C28" s="82">
        <v>1041</v>
      </c>
      <c r="D28" s="82">
        <v>1011</v>
      </c>
      <c r="E28" s="82">
        <v>1019</v>
      </c>
      <c r="F28" s="83">
        <v>992</v>
      </c>
    </row>
    <row r="30" spans="1:7" x14ac:dyDescent="0.2">
      <c r="A30" s="411" t="s">
        <v>272</v>
      </c>
      <c r="B30" s="411"/>
      <c r="C30" s="411"/>
      <c r="D30" s="411"/>
      <c r="E30" s="411"/>
      <c r="F30" s="411"/>
    </row>
    <row r="31" spans="1:7" x14ac:dyDescent="0.2">
      <c r="A31" s="108"/>
      <c r="B31" s="108"/>
      <c r="C31" s="108"/>
      <c r="D31" s="108"/>
      <c r="E31" s="108"/>
      <c r="F31" s="108"/>
    </row>
    <row r="32" spans="1:7" x14ac:dyDescent="0.2">
      <c r="A32" s="84"/>
      <c r="B32" s="58" t="s">
        <v>208</v>
      </c>
      <c r="C32" s="58" t="s">
        <v>209</v>
      </c>
      <c r="D32" s="58" t="s">
        <v>210</v>
      </c>
      <c r="E32" s="59" t="s">
        <v>211</v>
      </c>
      <c r="F32" s="60" t="s">
        <v>244</v>
      </c>
    </row>
    <row r="33" spans="1:6" x14ac:dyDescent="0.2">
      <c r="A33" s="72" t="s">
        <v>220</v>
      </c>
      <c r="B33" s="85">
        <v>10589</v>
      </c>
      <c r="C33" s="85">
        <v>10269</v>
      </c>
      <c r="D33" s="85">
        <v>9784</v>
      </c>
      <c r="E33" s="85">
        <v>9787</v>
      </c>
      <c r="F33" s="85">
        <v>9477</v>
      </c>
    </row>
    <row r="34" spans="1:6" x14ac:dyDescent="0.2">
      <c r="A34" s="65" t="s">
        <v>221</v>
      </c>
      <c r="B34" s="86">
        <v>9840</v>
      </c>
      <c r="C34" s="86">
        <v>9560</v>
      </c>
      <c r="D34" s="86">
        <v>9157</v>
      </c>
      <c r="E34" s="86">
        <v>9246</v>
      </c>
      <c r="F34" s="86">
        <v>8926</v>
      </c>
    </row>
    <row r="35" spans="1:6" x14ac:dyDescent="0.2">
      <c r="A35" s="87" t="s">
        <v>222</v>
      </c>
      <c r="B35" s="88"/>
      <c r="C35" s="88"/>
      <c r="D35" s="88"/>
      <c r="E35" s="88"/>
      <c r="F35" s="88"/>
    </row>
    <row r="36" spans="1:6" x14ac:dyDescent="0.2">
      <c r="A36" s="87" t="s">
        <v>223</v>
      </c>
      <c r="B36" s="89">
        <v>8415</v>
      </c>
      <c r="C36" s="89">
        <v>7990</v>
      </c>
      <c r="D36" s="89">
        <v>7693</v>
      </c>
      <c r="E36" s="86">
        <v>7733</v>
      </c>
      <c r="F36" s="89">
        <v>7259</v>
      </c>
    </row>
    <row r="37" spans="1:6" x14ac:dyDescent="0.2">
      <c r="A37" s="87" t="s">
        <v>224</v>
      </c>
      <c r="B37" s="89">
        <v>1425</v>
      </c>
      <c r="C37" s="89">
        <v>1570</v>
      </c>
      <c r="D37" s="89">
        <v>1464</v>
      </c>
      <c r="E37" s="86">
        <v>1513</v>
      </c>
      <c r="F37" s="89">
        <v>1667</v>
      </c>
    </row>
    <row r="38" spans="1:6" ht="24" x14ac:dyDescent="0.2">
      <c r="A38" s="65" t="s">
        <v>233</v>
      </c>
      <c r="B38" s="88">
        <v>749</v>
      </c>
      <c r="C38" s="88">
        <v>709</v>
      </c>
      <c r="D38" s="88">
        <v>627</v>
      </c>
      <c r="E38" s="88">
        <v>541</v>
      </c>
      <c r="F38" s="90">
        <v>551</v>
      </c>
    </row>
    <row r="39" spans="1:6" ht="48" x14ac:dyDescent="0.2">
      <c r="A39" s="91" t="s">
        <v>225</v>
      </c>
      <c r="B39" s="92">
        <v>92.9</v>
      </c>
      <c r="C39" s="92">
        <v>93.1</v>
      </c>
      <c r="D39" s="92">
        <v>93.6</v>
      </c>
      <c r="E39" s="92">
        <v>94.5</v>
      </c>
      <c r="F39" s="92">
        <v>94.2</v>
      </c>
    </row>
    <row r="40" spans="1:6" x14ac:dyDescent="0.2">
      <c r="A40" s="93"/>
      <c r="B40" s="94"/>
      <c r="C40" s="94"/>
      <c r="D40" s="94"/>
      <c r="E40" s="94"/>
      <c r="F40" s="94"/>
    </row>
    <row r="41" spans="1:6" ht="13.5" x14ac:dyDescent="0.2">
      <c r="A41" s="55" t="s">
        <v>273</v>
      </c>
    </row>
    <row r="42" spans="1:6" x14ac:dyDescent="0.2">
      <c r="A42" s="409" t="s">
        <v>232</v>
      </c>
      <c r="B42" s="410"/>
      <c r="C42" s="410"/>
      <c r="D42" s="410"/>
      <c r="E42" s="410"/>
      <c r="F42" s="410"/>
    </row>
    <row r="43" spans="1:6" x14ac:dyDescent="0.2">
      <c r="A43" s="57"/>
      <c r="B43" s="95">
        <v>2017</v>
      </c>
      <c r="C43" s="95">
        <v>2018</v>
      </c>
      <c r="D43" s="95">
        <v>2019</v>
      </c>
      <c r="E43" s="96">
        <v>2020</v>
      </c>
      <c r="F43" s="97">
        <v>2021</v>
      </c>
    </row>
    <row r="44" spans="1:6" x14ac:dyDescent="0.2">
      <c r="A44" s="98" t="s">
        <v>226</v>
      </c>
      <c r="B44" s="99">
        <v>114</v>
      </c>
      <c r="C44" s="99">
        <v>116</v>
      </c>
      <c r="D44" s="99">
        <v>114</v>
      </c>
      <c r="E44" s="99">
        <v>110</v>
      </c>
      <c r="F44" s="100">
        <v>105</v>
      </c>
    </row>
    <row r="45" spans="1:6" ht="24" x14ac:dyDescent="0.2">
      <c r="A45" s="98" t="s">
        <v>227</v>
      </c>
      <c r="B45" s="101">
        <v>1507.5</v>
      </c>
      <c r="C45" s="101">
        <v>1506.8</v>
      </c>
      <c r="D45" s="101">
        <v>1478.6</v>
      </c>
      <c r="E45" s="101">
        <v>1447.3</v>
      </c>
      <c r="F45" s="102">
        <v>1363.2</v>
      </c>
    </row>
    <row r="46" spans="1:6" ht="24" x14ac:dyDescent="0.2">
      <c r="A46" s="98" t="s">
        <v>228</v>
      </c>
      <c r="B46" s="101">
        <v>13.2</v>
      </c>
      <c r="C46" s="101">
        <v>13</v>
      </c>
      <c r="D46" s="101">
        <v>13</v>
      </c>
      <c r="E46" s="101">
        <v>13.2</v>
      </c>
      <c r="F46" s="102">
        <v>13</v>
      </c>
    </row>
    <row r="47" spans="1:6" x14ac:dyDescent="0.2">
      <c r="A47" s="98" t="s">
        <v>229</v>
      </c>
      <c r="B47" s="101">
        <v>100.9</v>
      </c>
      <c r="C47" s="101">
        <v>101.2</v>
      </c>
      <c r="D47" s="101">
        <v>103.8</v>
      </c>
      <c r="E47" s="101">
        <v>63.4</v>
      </c>
      <c r="F47" s="102">
        <v>64.5</v>
      </c>
    </row>
    <row r="48" spans="1:6" x14ac:dyDescent="0.2">
      <c r="A48" s="98" t="s">
        <v>230</v>
      </c>
      <c r="B48" s="101">
        <v>1971.2</v>
      </c>
      <c r="C48" s="101">
        <v>1920.5</v>
      </c>
      <c r="D48" s="101">
        <v>1770.7</v>
      </c>
      <c r="E48" s="101">
        <v>990</v>
      </c>
      <c r="F48" s="102">
        <v>1140</v>
      </c>
    </row>
    <row r="49" spans="1:7" ht="36" x14ac:dyDescent="0.2">
      <c r="A49" s="103" t="s">
        <v>231</v>
      </c>
      <c r="B49" s="104">
        <v>19.5</v>
      </c>
      <c r="C49" s="104">
        <v>19</v>
      </c>
      <c r="D49" s="104">
        <v>17.100000000000001</v>
      </c>
      <c r="E49" s="104">
        <v>15.6</v>
      </c>
      <c r="F49" s="105">
        <v>17.7</v>
      </c>
    </row>
    <row r="51" spans="1:7" ht="18.600000000000001" customHeight="1" x14ac:dyDescent="0.2">
      <c r="A51" s="412" t="s">
        <v>325</v>
      </c>
      <c r="B51" s="412"/>
      <c r="C51" s="412"/>
      <c r="D51" s="412"/>
      <c r="E51" s="412"/>
      <c r="F51" s="412"/>
      <c r="G51" s="106"/>
    </row>
    <row r="52" spans="1:7" ht="40.9" customHeight="1" x14ac:dyDescent="0.2">
      <c r="A52" s="407" t="s">
        <v>299</v>
      </c>
      <c r="B52" s="407"/>
      <c r="C52" s="407"/>
      <c r="D52" s="407"/>
      <c r="E52" s="407"/>
      <c r="F52" s="407"/>
    </row>
    <row r="53" spans="1:7" ht="14.25" x14ac:dyDescent="0.2">
      <c r="A53" s="387" t="s">
        <v>327</v>
      </c>
    </row>
  </sheetData>
  <mergeCells count="5">
    <mergeCell ref="A52:F52"/>
    <mergeCell ref="A9:F9"/>
    <mergeCell ref="A42:F42"/>
    <mergeCell ref="A30:F30"/>
    <mergeCell ref="A51:F5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J94"/>
  <sheetViews>
    <sheetView showGridLines="0" view="pageLayout" topLeftCell="A58" zoomScaleNormal="100" workbookViewId="0">
      <selection activeCell="A83" sqref="A83:B83"/>
    </sheetView>
  </sheetViews>
  <sheetFormatPr defaultColWidth="8.85546875" defaultRowHeight="12" x14ac:dyDescent="0.2"/>
  <cols>
    <col min="1" max="1" width="14.7109375" style="56" customWidth="1"/>
    <col min="2" max="7" width="12.5703125" style="56" customWidth="1"/>
    <col min="8" max="16384" width="8.85546875" style="56"/>
  </cols>
  <sheetData>
    <row r="1" spans="1:10" ht="26.25" customHeight="1" x14ac:dyDescent="0.2">
      <c r="A1" s="426" t="s">
        <v>275</v>
      </c>
      <c r="B1" s="426"/>
      <c r="C1" s="426"/>
      <c r="D1" s="426"/>
      <c r="E1" s="426"/>
      <c r="F1" s="426"/>
      <c r="G1" s="426"/>
      <c r="H1" s="112"/>
      <c r="I1" s="112"/>
      <c r="J1" s="112"/>
    </row>
    <row r="2" spans="1:10" ht="13.15" customHeight="1" x14ac:dyDescent="0.2">
      <c r="A2" s="374"/>
      <c r="B2" s="375"/>
      <c r="C2" s="113"/>
      <c r="D2" s="113"/>
      <c r="E2" s="113"/>
      <c r="F2" s="113"/>
      <c r="G2" s="113"/>
      <c r="H2" s="112"/>
      <c r="I2" s="112"/>
      <c r="J2" s="112"/>
    </row>
    <row r="3" spans="1:10" x14ac:dyDescent="0.2">
      <c r="A3" s="114"/>
      <c r="B3" s="114"/>
      <c r="C3" s="114"/>
      <c r="D3" s="114"/>
      <c r="E3" s="114"/>
      <c r="F3" s="442" t="s">
        <v>74</v>
      </c>
      <c r="G3" s="442"/>
      <c r="H3" s="112"/>
      <c r="I3" s="112"/>
      <c r="J3" s="112"/>
    </row>
    <row r="4" spans="1:10" x14ac:dyDescent="0.2">
      <c r="A4" s="431"/>
      <c r="B4" s="432"/>
      <c r="C4" s="115">
        <v>2018</v>
      </c>
      <c r="D4" s="115">
        <v>2019</v>
      </c>
      <c r="E4" s="115">
        <v>2020</v>
      </c>
      <c r="F4" s="116">
        <v>2021</v>
      </c>
      <c r="G4" s="116">
        <v>2022</v>
      </c>
      <c r="H4" s="117"/>
      <c r="I4" s="117"/>
      <c r="J4" s="117"/>
    </row>
    <row r="5" spans="1:10" x14ac:dyDescent="0.2">
      <c r="A5" s="433" t="s">
        <v>7</v>
      </c>
      <c r="B5" s="434"/>
      <c r="C5" s="118">
        <v>69.949135476703006</v>
      </c>
      <c r="D5" s="376">
        <v>78.2</v>
      </c>
      <c r="E5" s="119">
        <v>88.469664503948337</v>
      </c>
      <c r="F5" s="369">
        <v>91.3</v>
      </c>
      <c r="G5" s="119">
        <v>95.6</v>
      </c>
    </row>
    <row r="6" spans="1:10" x14ac:dyDescent="0.2">
      <c r="A6" s="439" t="s">
        <v>0</v>
      </c>
      <c r="B6" s="440"/>
      <c r="C6" s="120"/>
      <c r="D6" s="377"/>
      <c r="E6" s="121"/>
      <c r="F6" s="370"/>
      <c r="G6" s="121"/>
    </row>
    <row r="7" spans="1:10" x14ac:dyDescent="0.2">
      <c r="A7" s="435" t="s">
        <v>178</v>
      </c>
      <c r="B7" s="436"/>
      <c r="C7" s="122">
        <v>41.5</v>
      </c>
      <c r="D7" s="378">
        <v>43.7</v>
      </c>
      <c r="E7" s="123">
        <v>49.196098116487107</v>
      </c>
      <c r="F7" s="371">
        <v>53.7</v>
      </c>
      <c r="G7" s="123">
        <v>56.3</v>
      </c>
    </row>
    <row r="8" spans="1:10" x14ac:dyDescent="0.2">
      <c r="A8" s="437" t="s">
        <v>179</v>
      </c>
      <c r="B8" s="438"/>
      <c r="C8" s="124">
        <v>28.5</v>
      </c>
      <c r="D8" s="379">
        <v>34.5</v>
      </c>
      <c r="E8" s="125">
        <v>39.27356638746123</v>
      </c>
      <c r="F8" s="372">
        <v>37.4</v>
      </c>
      <c r="G8" s="125">
        <v>39.200000000000003</v>
      </c>
    </row>
    <row r="9" spans="1:10" x14ac:dyDescent="0.2">
      <c r="A9" s="126"/>
      <c r="B9" s="127"/>
      <c r="C9" s="127"/>
      <c r="D9" s="127"/>
      <c r="F9" s="373"/>
    </row>
    <row r="10" spans="1:10" ht="33" customHeight="1" x14ac:dyDescent="0.2">
      <c r="A10" s="422" t="s">
        <v>276</v>
      </c>
      <c r="B10" s="423"/>
      <c r="C10" s="423"/>
      <c r="D10" s="423"/>
      <c r="E10" s="423"/>
      <c r="F10" s="423"/>
      <c r="G10" s="423"/>
    </row>
    <row r="11" spans="1:10" ht="15" customHeight="1" x14ac:dyDescent="0.2">
      <c r="A11" s="128"/>
      <c r="B11" s="129"/>
      <c r="C11" s="129"/>
      <c r="D11" s="128"/>
      <c r="E11" s="129"/>
      <c r="F11" s="129"/>
      <c r="G11" s="129"/>
    </row>
    <row r="12" spans="1:10" ht="14.25" customHeight="1" x14ac:dyDescent="0.2">
      <c r="A12" s="443"/>
      <c r="B12" s="115">
        <v>2019</v>
      </c>
      <c r="C12" s="130">
        <v>2020</v>
      </c>
      <c r="D12" s="130">
        <v>2021</v>
      </c>
      <c r="E12" s="131">
        <v>2019</v>
      </c>
      <c r="F12" s="132">
        <v>2020</v>
      </c>
      <c r="G12" s="132">
        <v>2021</v>
      </c>
    </row>
    <row r="13" spans="1:10" ht="15" customHeight="1" x14ac:dyDescent="0.2">
      <c r="A13" s="444"/>
      <c r="B13" s="427" t="s">
        <v>180</v>
      </c>
      <c r="C13" s="428"/>
      <c r="D13" s="429"/>
      <c r="E13" s="427" t="s">
        <v>185</v>
      </c>
      <c r="F13" s="428"/>
      <c r="G13" s="428"/>
    </row>
    <row r="14" spans="1:10" ht="15" customHeight="1" x14ac:dyDescent="0.2">
      <c r="A14" s="133" t="s">
        <v>7</v>
      </c>
      <c r="B14" s="134">
        <v>755</v>
      </c>
      <c r="C14" s="134">
        <v>866</v>
      </c>
      <c r="D14" s="134">
        <v>783</v>
      </c>
      <c r="E14" s="134">
        <v>8559</v>
      </c>
      <c r="F14" s="134">
        <v>8065</v>
      </c>
      <c r="G14" s="134">
        <v>6297</v>
      </c>
    </row>
    <row r="15" spans="1:10" ht="14.45" customHeight="1" x14ac:dyDescent="0.2">
      <c r="A15" s="135" t="s">
        <v>197</v>
      </c>
      <c r="B15" s="441" t="s">
        <v>196</v>
      </c>
      <c r="C15" s="441"/>
      <c r="D15" s="441"/>
      <c r="E15" s="441"/>
      <c r="F15" s="441"/>
      <c r="G15" s="441"/>
    </row>
    <row r="16" spans="1:10" x14ac:dyDescent="0.2">
      <c r="A16" s="135" t="s">
        <v>5</v>
      </c>
      <c r="B16" s="136">
        <v>387</v>
      </c>
      <c r="C16" s="136">
        <v>475</v>
      </c>
      <c r="D16" s="136">
        <v>288</v>
      </c>
      <c r="E16" s="136">
        <v>2051</v>
      </c>
      <c r="F16" s="136">
        <v>1969</v>
      </c>
      <c r="G16" s="136">
        <v>1434</v>
      </c>
    </row>
    <row r="17" spans="1:7" x14ac:dyDescent="0.2">
      <c r="A17" s="135" t="s">
        <v>6</v>
      </c>
      <c r="B17" s="136">
        <v>368</v>
      </c>
      <c r="C17" s="136">
        <v>391</v>
      </c>
      <c r="D17" s="136">
        <v>495</v>
      </c>
      <c r="E17" s="136">
        <v>6508</v>
      </c>
      <c r="F17" s="136">
        <v>6096</v>
      </c>
      <c r="G17" s="136">
        <v>4863</v>
      </c>
    </row>
    <row r="18" spans="1:7" x14ac:dyDescent="0.2">
      <c r="A18" s="137"/>
      <c r="B18" s="441" t="s">
        <v>184</v>
      </c>
      <c r="C18" s="441"/>
      <c r="D18" s="441"/>
      <c r="E18" s="441"/>
      <c r="F18" s="441"/>
      <c r="G18" s="441"/>
    </row>
    <row r="19" spans="1:7" x14ac:dyDescent="0.2">
      <c r="A19" s="135" t="s">
        <v>2</v>
      </c>
      <c r="B19" s="136">
        <v>374</v>
      </c>
      <c r="C19" s="136">
        <v>373</v>
      </c>
      <c r="D19" s="136">
        <v>385</v>
      </c>
      <c r="E19" s="136">
        <v>4182</v>
      </c>
      <c r="F19" s="136">
        <v>3903</v>
      </c>
      <c r="G19" s="136">
        <v>3226</v>
      </c>
    </row>
    <row r="20" spans="1:7" x14ac:dyDescent="0.2">
      <c r="A20" s="135" t="s">
        <v>194</v>
      </c>
      <c r="B20" s="136">
        <v>381</v>
      </c>
      <c r="C20" s="136">
        <v>493</v>
      </c>
      <c r="D20" s="136">
        <v>398</v>
      </c>
      <c r="E20" s="136">
        <v>4377</v>
      </c>
      <c r="F20" s="136">
        <v>4162</v>
      </c>
      <c r="G20" s="136">
        <v>3071</v>
      </c>
    </row>
    <row r="21" spans="1:7" ht="15" customHeight="1" x14ac:dyDescent="0.2">
      <c r="A21" s="137"/>
      <c r="B21" s="441" t="s">
        <v>193</v>
      </c>
      <c r="C21" s="441"/>
      <c r="D21" s="441"/>
      <c r="E21" s="441"/>
      <c r="F21" s="441"/>
      <c r="G21" s="441"/>
    </row>
    <row r="22" spans="1:7" x14ac:dyDescent="0.2">
      <c r="A22" s="138" t="s">
        <v>181</v>
      </c>
      <c r="B22" s="136">
        <v>35</v>
      </c>
      <c r="C22" s="136">
        <v>39</v>
      </c>
      <c r="D22" s="136">
        <v>42</v>
      </c>
      <c r="E22" s="136">
        <v>922</v>
      </c>
      <c r="F22" s="136">
        <v>807</v>
      </c>
      <c r="G22" s="136">
        <v>626</v>
      </c>
    </row>
    <row r="23" spans="1:7" x14ac:dyDescent="0.2">
      <c r="A23" s="138" t="s">
        <v>182</v>
      </c>
      <c r="B23" s="136">
        <v>93</v>
      </c>
      <c r="C23" s="136">
        <v>141</v>
      </c>
      <c r="D23" s="136">
        <v>156</v>
      </c>
      <c r="E23" s="136">
        <v>2123</v>
      </c>
      <c r="F23" s="136">
        <v>1809</v>
      </c>
      <c r="G23" s="136">
        <v>1481</v>
      </c>
    </row>
    <row r="24" spans="1:7" x14ac:dyDescent="0.2">
      <c r="A24" s="138" t="s">
        <v>183</v>
      </c>
      <c r="B24" s="136">
        <v>403</v>
      </c>
      <c r="C24" s="136">
        <v>363</v>
      </c>
      <c r="D24" s="136">
        <v>439</v>
      </c>
      <c r="E24" s="136">
        <v>4206</v>
      </c>
      <c r="F24" s="136">
        <v>4221</v>
      </c>
      <c r="G24" s="136">
        <v>3250</v>
      </c>
    </row>
    <row r="25" spans="1:7" x14ac:dyDescent="0.2">
      <c r="A25" s="138" t="s">
        <v>67</v>
      </c>
      <c r="B25" s="136">
        <v>224</v>
      </c>
      <c r="C25" s="136">
        <v>323</v>
      </c>
      <c r="D25" s="136">
        <v>146</v>
      </c>
      <c r="E25" s="136">
        <v>1308</v>
      </c>
      <c r="F25" s="136">
        <v>1228</v>
      </c>
      <c r="G25" s="136">
        <v>940</v>
      </c>
    </row>
    <row r="26" spans="1:7" ht="24" x14ac:dyDescent="0.2">
      <c r="A26" s="139" t="s">
        <v>195</v>
      </c>
      <c r="B26" s="140">
        <v>17</v>
      </c>
      <c r="C26" s="140">
        <v>17</v>
      </c>
      <c r="D26" s="140">
        <v>7</v>
      </c>
      <c r="E26" s="140">
        <v>174</v>
      </c>
      <c r="F26" s="140">
        <v>180</v>
      </c>
      <c r="G26" s="140">
        <v>142</v>
      </c>
    </row>
    <row r="27" spans="1:7" x14ac:dyDescent="0.2">
      <c r="A27" s="430"/>
      <c r="B27" s="430"/>
    </row>
    <row r="28" spans="1:7" x14ac:dyDescent="0.2">
      <c r="A28" s="422" t="s">
        <v>283</v>
      </c>
      <c r="B28" s="423"/>
      <c r="C28" s="423"/>
      <c r="D28" s="423"/>
      <c r="E28" s="423"/>
      <c r="F28" s="423"/>
      <c r="G28" s="423"/>
    </row>
    <row r="29" spans="1:7" x14ac:dyDescent="0.2">
      <c r="A29" s="128"/>
      <c r="B29" s="129"/>
      <c r="C29" s="129"/>
      <c r="D29" s="129"/>
      <c r="E29" s="129"/>
      <c r="G29" s="141"/>
    </row>
    <row r="30" spans="1:7" x14ac:dyDescent="0.2">
      <c r="A30" s="417"/>
      <c r="B30" s="417"/>
      <c r="C30" s="142">
        <v>2017</v>
      </c>
      <c r="D30" s="142">
        <v>2018</v>
      </c>
      <c r="E30" s="142">
        <v>2019</v>
      </c>
      <c r="F30" s="143">
        <v>2020</v>
      </c>
      <c r="G30" s="143">
        <v>2021</v>
      </c>
    </row>
    <row r="31" spans="1:7" ht="31.5" customHeight="1" x14ac:dyDescent="0.2">
      <c r="A31" s="424" t="s">
        <v>279</v>
      </c>
      <c r="B31" s="425"/>
      <c r="C31" s="144">
        <v>5044</v>
      </c>
      <c r="D31" s="144">
        <v>4208</v>
      </c>
      <c r="E31" s="144">
        <v>4134</v>
      </c>
      <c r="F31" s="144">
        <v>3747</v>
      </c>
      <c r="G31" s="144">
        <v>3740</v>
      </c>
    </row>
    <row r="32" spans="1:7" x14ac:dyDescent="0.2">
      <c r="A32" s="413" t="s">
        <v>197</v>
      </c>
      <c r="B32" s="414"/>
      <c r="C32" s="150"/>
      <c r="D32" s="150"/>
      <c r="E32" s="147"/>
      <c r="F32" s="150"/>
      <c r="G32" s="150"/>
    </row>
    <row r="33" spans="1:7" x14ac:dyDescent="0.2">
      <c r="A33" s="415" t="s">
        <v>245</v>
      </c>
      <c r="B33" s="416"/>
      <c r="C33" s="150">
        <v>2662</v>
      </c>
      <c r="D33" s="150">
        <v>2202</v>
      </c>
      <c r="E33" s="147">
        <v>2135</v>
      </c>
      <c r="F33" s="150">
        <v>1918</v>
      </c>
      <c r="G33" s="150">
        <v>1909</v>
      </c>
    </row>
    <row r="34" spans="1:7" x14ac:dyDescent="0.2">
      <c r="A34" s="415" t="s">
        <v>246</v>
      </c>
      <c r="B34" s="416"/>
      <c r="C34" s="150">
        <v>2382</v>
      </c>
      <c r="D34" s="150">
        <v>2006</v>
      </c>
      <c r="E34" s="147">
        <v>1999</v>
      </c>
      <c r="F34" s="150">
        <v>1829</v>
      </c>
      <c r="G34" s="150">
        <v>1831</v>
      </c>
    </row>
    <row r="35" spans="1:7" x14ac:dyDescent="0.2">
      <c r="A35" s="413" t="s">
        <v>278</v>
      </c>
      <c r="B35" s="414"/>
      <c r="C35" s="150"/>
      <c r="D35" s="150"/>
      <c r="E35" s="147"/>
      <c r="F35" s="150"/>
      <c r="G35" s="150"/>
    </row>
    <row r="36" spans="1:7" x14ac:dyDescent="0.2">
      <c r="A36" s="415" t="s">
        <v>247</v>
      </c>
      <c r="B36" s="416"/>
      <c r="C36" s="147">
        <v>198</v>
      </c>
      <c r="D36" s="150">
        <v>162</v>
      </c>
      <c r="E36" s="147">
        <v>192</v>
      </c>
      <c r="F36" s="150">
        <v>200</v>
      </c>
      <c r="G36" s="150">
        <v>185</v>
      </c>
    </row>
    <row r="37" spans="1:7" x14ac:dyDescent="0.2">
      <c r="A37" s="415" t="s">
        <v>182</v>
      </c>
      <c r="B37" s="416"/>
      <c r="C37" s="147">
        <v>825</v>
      </c>
      <c r="D37" s="150">
        <v>672</v>
      </c>
      <c r="E37" s="147">
        <v>712</v>
      </c>
      <c r="F37" s="150">
        <v>632</v>
      </c>
      <c r="G37" s="150">
        <v>623</v>
      </c>
    </row>
    <row r="38" spans="1:7" x14ac:dyDescent="0.2">
      <c r="A38" s="415" t="s">
        <v>249</v>
      </c>
      <c r="B38" s="416"/>
      <c r="C38" s="147">
        <v>4021</v>
      </c>
      <c r="D38" s="150">
        <v>3374</v>
      </c>
      <c r="E38" s="147">
        <v>3230</v>
      </c>
      <c r="F38" s="150">
        <v>2915</v>
      </c>
      <c r="G38" s="150">
        <v>2932</v>
      </c>
    </row>
    <row r="39" spans="1:7" x14ac:dyDescent="0.2">
      <c r="A39" s="380" t="s">
        <v>282</v>
      </c>
      <c r="B39" s="393"/>
      <c r="C39" s="147"/>
      <c r="D39" s="150"/>
      <c r="E39" s="147"/>
      <c r="F39" s="150"/>
      <c r="G39" s="150"/>
    </row>
    <row r="40" spans="1:7" ht="21" customHeight="1" x14ac:dyDescent="0.2">
      <c r="A40" s="418" t="s">
        <v>284</v>
      </c>
      <c r="B40" s="419"/>
      <c r="C40" s="144">
        <v>4027</v>
      </c>
      <c r="D40" s="144">
        <v>3185</v>
      </c>
      <c r="E40" s="144">
        <v>3099</v>
      </c>
      <c r="F40" s="144">
        <v>2671</v>
      </c>
      <c r="G40" s="144">
        <v>2684</v>
      </c>
    </row>
    <row r="41" spans="1:7" x14ac:dyDescent="0.2">
      <c r="A41" s="413" t="s">
        <v>197</v>
      </c>
      <c r="B41" s="414"/>
      <c r="C41" s="164"/>
      <c r="D41" s="164"/>
      <c r="E41" s="164"/>
      <c r="F41" s="150"/>
      <c r="G41" s="150"/>
    </row>
    <row r="42" spans="1:7" x14ac:dyDescent="0.2">
      <c r="A42" s="415" t="s">
        <v>245</v>
      </c>
      <c r="B42" s="416"/>
      <c r="C42" s="147">
        <v>2154</v>
      </c>
      <c r="D42" s="147">
        <v>1693</v>
      </c>
      <c r="E42" s="147">
        <v>1649</v>
      </c>
      <c r="F42" s="150">
        <v>1415</v>
      </c>
      <c r="G42" s="150">
        <v>1402</v>
      </c>
    </row>
    <row r="43" spans="1:7" x14ac:dyDescent="0.2">
      <c r="A43" s="415" t="s">
        <v>246</v>
      </c>
      <c r="B43" s="416"/>
      <c r="C43" s="147">
        <v>1873</v>
      </c>
      <c r="D43" s="147">
        <v>1492</v>
      </c>
      <c r="E43" s="147">
        <v>1450</v>
      </c>
      <c r="F43" s="150">
        <v>1256</v>
      </c>
      <c r="G43" s="150">
        <v>1282</v>
      </c>
    </row>
    <row r="44" spans="1:7" x14ac:dyDescent="0.2">
      <c r="A44" s="413" t="s">
        <v>278</v>
      </c>
      <c r="B44" s="414"/>
      <c r="C44" s="147"/>
      <c r="D44" s="147"/>
      <c r="E44" s="147"/>
      <c r="F44" s="150"/>
      <c r="G44" s="150"/>
    </row>
    <row r="45" spans="1:7" x14ac:dyDescent="0.2">
      <c r="A45" s="415" t="s">
        <v>247</v>
      </c>
      <c r="B45" s="416"/>
      <c r="C45" s="147">
        <v>145</v>
      </c>
      <c r="D45" s="147">
        <v>95</v>
      </c>
      <c r="E45" s="147">
        <v>116</v>
      </c>
      <c r="F45" s="150">
        <v>125</v>
      </c>
      <c r="G45" s="150">
        <v>130</v>
      </c>
    </row>
    <row r="46" spans="1:7" x14ac:dyDescent="0.2">
      <c r="A46" s="415" t="s">
        <v>182</v>
      </c>
      <c r="B46" s="416"/>
      <c r="C46" s="147">
        <v>663</v>
      </c>
      <c r="D46" s="147">
        <v>475</v>
      </c>
      <c r="E46" s="147">
        <v>498</v>
      </c>
      <c r="F46" s="150">
        <v>409</v>
      </c>
      <c r="G46" s="150">
        <v>402</v>
      </c>
    </row>
    <row r="47" spans="1:7" x14ac:dyDescent="0.2">
      <c r="A47" s="415" t="s">
        <v>53</v>
      </c>
      <c r="B47" s="416"/>
      <c r="C47" s="147">
        <v>3219</v>
      </c>
      <c r="D47" s="147">
        <v>2615</v>
      </c>
      <c r="E47" s="147">
        <v>2485</v>
      </c>
      <c r="F47" s="150">
        <v>2137</v>
      </c>
      <c r="G47" s="150">
        <v>2152</v>
      </c>
    </row>
    <row r="48" spans="1:7" ht="39.6" customHeight="1" x14ac:dyDescent="0.2">
      <c r="A48" s="418" t="s">
        <v>280</v>
      </c>
      <c r="B48" s="419"/>
      <c r="C48" s="144">
        <v>754</v>
      </c>
      <c r="D48" s="144">
        <v>757</v>
      </c>
      <c r="E48" s="144">
        <v>785</v>
      </c>
      <c r="F48" s="144">
        <v>812</v>
      </c>
      <c r="G48" s="144">
        <v>761</v>
      </c>
    </row>
    <row r="49" spans="1:7" x14ac:dyDescent="0.2">
      <c r="A49" s="413" t="s">
        <v>197</v>
      </c>
      <c r="B49" s="414"/>
      <c r="C49" s="164"/>
      <c r="D49" s="164"/>
      <c r="E49" s="164"/>
      <c r="F49" s="150"/>
      <c r="G49" s="150"/>
    </row>
    <row r="50" spans="1:7" x14ac:dyDescent="0.2">
      <c r="A50" s="415" t="s">
        <v>245</v>
      </c>
      <c r="B50" s="416"/>
      <c r="C50" s="147">
        <v>368</v>
      </c>
      <c r="D50" s="147">
        <v>369</v>
      </c>
      <c r="E50" s="147">
        <v>361</v>
      </c>
      <c r="F50" s="150">
        <v>362</v>
      </c>
      <c r="G50" s="150">
        <v>360</v>
      </c>
    </row>
    <row r="51" spans="1:7" x14ac:dyDescent="0.2">
      <c r="A51" s="415" t="s">
        <v>246</v>
      </c>
      <c r="B51" s="416"/>
      <c r="C51" s="147">
        <v>386</v>
      </c>
      <c r="D51" s="147">
        <v>388</v>
      </c>
      <c r="E51" s="147">
        <v>424</v>
      </c>
      <c r="F51" s="150">
        <v>450</v>
      </c>
      <c r="G51" s="150">
        <v>401</v>
      </c>
    </row>
    <row r="52" spans="1:7" x14ac:dyDescent="0.2">
      <c r="A52" s="413" t="s">
        <v>278</v>
      </c>
      <c r="B52" s="414"/>
      <c r="C52" s="147"/>
      <c r="D52" s="147"/>
      <c r="E52" s="147"/>
      <c r="F52" s="150"/>
      <c r="G52" s="150"/>
    </row>
    <row r="53" spans="1:7" x14ac:dyDescent="0.2">
      <c r="A53" s="415" t="s">
        <v>247</v>
      </c>
      <c r="B53" s="416"/>
      <c r="C53" s="147">
        <v>49</v>
      </c>
      <c r="D53" s="147">
        <v>62</v>
      </c>
      <c r="E53" s="147">
        <v>72</v>
      </c>
      <c r="F53" s="150">
        <v>71</v>
      </c>
      <c r="G53" s="150">
        <v>52</v>
      </c>
    </row>
    <row r="54" spans="1:7" x14ac:dyDescent="0.2">
      <c r="A54" s="415" t="s">
        <v>182</v>
      </c>
      <c r="B54" s="416"/>
      <c r="C54" s="147">
        <v>141</v>
      </c>
      <c r="D54" s="147">
        <v>159</v>
      </c>
      <c r="E54" s="147">
        <v>174</v>
      </c>
      <c r="F54" s="150">
        <v>177</v>
      </c>
      <c r="G54" s="150">
        <v>171</v>
      </c>
    </row>
    <row r="55" spans="1:7" x14ac:dyDescent="0.2">
      <c r="A55" s="415" t="s">
        <v>53</v>
      </c>
      <c r="B55" s="416"/>
      <c r="C55" s="147">
        <v>564</v>
      </c>
      <c r="D55" s="147">
        <v>536</v>
      </c>
      <c r="E55" s="147">
        <v>539</v>
      </c>
      <c r="F55" s="150">
        <v>564</v>
      </c>
      <c r="G55" s="150">
        <v>538</v>
      </c>
    </row>
    <row r="56" spans="1:7" ht="33" customHeight="1" x14ac:dyDescent="0.2">
      <c r="A56" s="418" t="s">
        <v>281</v>
      </c>
      <c r="B56" s="419"/>
      <c r="C56" s="144">
        <v>263</v>
      </c>
      <c r="D56" s="144">
        <v>266</v>
      </c>
      <c r="E56" s="144">
        <v>250</v>
      </c>
      <c r="F56" s="144">
        <v>264</v>
      </c>
      <c r="G56" s="144">
        <v>295</v>
      </c>
    </row>
    <row r="57" spans="1:7" x14ac:dyDescent="0.2">
      <c r="A57" s="413" t="s">
        <v>197</v>
      </c>
      <c r="B57" s="414"/>
      <c r="C57" s="164"/>
      <c r="D57" s="164"/>
      <c r="E57" s="164"/>
      <c r="F57" s="150"/>
      <c r="G57" s="150"/>
    </row>
    <row r="58" spans="1:7" x14ac:dyDescent="0.2">
      <c r="A58" s="415" t="s">
        <v>245</v>
      </c>
      <c r="B58" s="416"/>
      <c r="C58" s="147">
        <v>140</v>
      </c>
      <c r="D58" s="147">
        <v>140</v>
      </c>
      <c r="E58" s="147">
        <v>125</v>
      </c>
      <c r="F58" s="150">
        <v>141</v>
      </c>
      <c r="G58" s="150">
        <v>147</v>
      </c>
    </row>
    <row r="59" spans="1:7" ht="11.45" customHeight="1" x14ac:dyDescent="0.2">
      <c r="A59" s="415" t="s">
        <v>246</v>
      </c>
      <c r="B59" s="416"/>
      <c r="C59" s="147">
        <v>123</v>
      </c>
      <c r="D59" s="147">
        <v>126</v>
      </c>
      <c r="E59" s="147">
        <v>125</v>
      </c>
      <c r="F59" s="150">
        <v>123</v>
      </c>
      <c r="G59" s="150">
        <v>148</v>
      </c>
    </row>
    <row r="60" spans="1:7" x14ac:dyDescent="0.2">
      <c r="A60" s="413" t="s">
        <v>278</v>
      </c>
      <c r="B60" s="414"/>
      <c r="C60" s="147"/>
      <c r="D60" s="147"/>
      <c r="E60" s="147"/>
      <c r="F60" s="150"/>
      <c r="G60" s="150"/>
    </row>
    <row r="61" spans="1:7" x14ac:dyDescent="0.2">
      <c r="A61" s="415" t="s">
        <v>247</v>
      </c>
      <c r="B61" s="416"/>
      <c r="C61" s="147">
        <v>4</v>
      </c>
      <c r="D61" s="147">
        <v>5</v>
      </c>
      <c r="E61" s="147">
        <v>4</v>
      </c>
      <c r="F61" s="150">
        <v>4</v>
      </c>
      <c r="G61" s="383" t="s">
        <v>287</v>
      </c>
    </row>
    <row r="62" spans="1:7" x14ac:dyDescent="0.2">
      <c r="A62" s="415" t="s">
        <v>182</v>
      </c>
      <c r="B62" s="416"/>
      <c r="C62" s="147">
        <v>21</v>
      </c>
      <c r="D62" s="147">
        <v>38</v>
      </c>
      <c r="E62" s="147">
        <v>40</v>
      </c>
      <c r="F62" s="150">
        <v>46</v>
      </c>
      <c r="G62" s="383" t="s">
        <v>287</v>
      </c>
    </row>
    <row r="63" spans="1:7" x14ac:dyDescent="0.2">
      <c r="A63" s="445" t="s">
        <v>53</v>
      </c>
      <c r="B63" s="446"/>
      <c r="C63" s="249">
        <v>238</v>
      </c>
      <c r="D63" s="249">
        <v>223</v>
      </c>
      <c r="E63" s="249">
        <v>206</v>
      </c>
      <c r="F63" s="381">
        <v>214</v>
      </c>
      <c r="G63" s="381">
        <v>242</v>
      </c>
    </row>
    <row r="64" spans="1:7" x14ac:dyDescent="0.2">
      <c r="A64" s="380"/>
      <c r="B64" s="380"/>
      <c r="C64" s="147"/>
      <c r="D64" s="147"/>
      <c r="E64" s="147"/>
      <c r="F64" s="150"/>
      <c r="G64" s="150"/>
    </row>
    <row r="65" spans="1:7" x14ac:dyDescent="0.2">
      <c r="A65" s="447" t="s">
        <v>336</v>
      </c>
      <c r="B65" s="447"/>
      <c r="C65" s="447"/>
      <c r="D65" s="447"/>
      <c r="E65" s="447"/>
      <c r="F65" s="447"/>
      <c r="G65" s="447"/>
    </row>
    <row r="66" spans="1:7" x14ac:dyDescent="0.2">
      <c r="A66" s="417"/>
      <c r="B66" s="417"/>
      <c r="C66" s="142">
        <v>2017</v>
      </c>
      <c r="D66" s="142">
        <v>2018</v>
      </c>
      <c r="E66" s="142">
        <v>2019</v>
      </c>
      <c r="F66" s="143">
        <v>2020</v>
      </c>
      <c r="G66" s="143">
        <v>2021</v>
      </c>
    </row>
    <row r="67" spans="1:7" x14ac:dyDescent="0.2">
      <c r="A67" s="420" t="s">
        <v>7</v>
      </c>
      <c r="B67" s="421"/>
      <c r="C67" s="144">
        <v>1785</v>
      </c>
      <c r="D67" s="144">
        <v>1645</v>
      </c>
      <c r="E67" s="144">
        <v>1546</v>
      </c>
      <c r="F67" s="144">
        <v>1425</v>
      </c>
      <c r="G67" s="144">
        <v>1349</v>
      </c>
    </row>
    <row r="68" spans="1:7" x14ac:dyDescent="0.2">
      <c r="A68" s="413" t="s">
        <v>197</v>
      </c>
      <c r="B68" s="414"/>
      <c r="C68" s="147"/>
      <c r="D68" s="150"/>
      <c r="E68" s="147"/>
      <c r="F68" s="147"/>
      <c r="G68" s="147"/>
    </row>
    <row r="69" spans="1:7" x14ac:dyDescent="0.2">
      <c r="A69" s="415" t="s">
        <v>245</v>
      </c>
      <c r="B69" s="416"/>
      <c r="C69" s="147">
        <v>858</v>
      </c>
      <c r="D69" s="147">
        <v>797</v>
      </c>
      <c r="E69" s="147">
        <v>747</v>
      </c>
      <c r="F69" s="147">
        <v>691</v>
      </c>
      <c r="G69" s="147">
        <v>642</v>
      </c>
    </row>
    <row r="70" spans="1:7" x14ac:dyDescent="0.2">
      <c r="A70" s="415" t="s">
        <v>246</v>
      </c>
      <c r="B70" s="416"/>
      <c r="C70" s="147">
        <v>927</v>
      </c>
      <c r="D70" s="147">
        <v>848</v>
      </c>
      <c r="E70" s="147">
        <v>799</v>
      </c>
      <c r="F70" s="147">
        <v>734</v>
      </c>
      <c r="G70" s="147">
        <v>707</v>
      </c>
    </row>
    <row r="71" spans="1:7" x14ac:dyDescent="0.2">
      <c r="A71" s="413" t="s">
        <v>278</v>
      </c>
      <c r="B71" s="414"/>
      <c r="C71" s="147"/>
      <c r="D71" s="150"/>
      <c r="E71" s="147"/>
      <c r="F71" s="147"/>
      <c r="G71" s="147"/>
    </row>
    <row r="72" spans="1:7" x14ac:dyDescent="0.2">
      <c r="A72" s="415" t="s">
        <v>247</v>
      </c>
      <c r="B72" s="416"/>
      <c r="C72" s="147">
        <v>114</v>
      </c>
      <c r="D72" s="147">
        <v>119</v>
      </c>
      <c r="E72" s="147">
        <v>116</v>
      </c>
      <c r="F72" s="147">
        <v>94</v>
      </c>
      <c r="G72" s="147">
        <v>92</v>
      </c>
    </row>
    <row r="73" spans="1:7" x14ac:dyDescent="0.2">
      <c r="A73" s="415" t="s">
        <v>182</v>
      </c>
      <c r="B73" s="416"/>
      <c r="C73" s="147">
        <v>369</v>
      </c>
      <c r="D73" s="147">
        <v>337</v>
      </c>
      <c r="E73" s="147">
        <v>367</v>
      </c>
      <c r="F73" s="147">
        <v>314</v>
      </c>
      <c r="G73" s="147">
        <v>296</v>
      </c>
    </row>
    <row r="74" spans="1:7" ht="11.45" customHeight="1" x14ac:dyDescent="0.2">
      <c r="A74" s="445" t="s">
        <v>53</v>
      </c>
      <c r="B74" s="446"/>
      <c r="C74" s="249">
        <v>1302</v>
      </c>
      <c r="D74" s="249">
        <v>1189</v>
      </c>
      <c r="E74" s="249">
        <v>1063</v>
      </c>
      <c r="F74" s="249">
        <v>1017</v>
      </c>
      <c r="G74" s="249">
        <v>961</v>
      </c>
    </row>
    <row r="75" spans="1:7" x14ac:dyDescent="0.2">
      <c r="A75" s="368"/>
      <c r="B75" s="368"/>
    </row>
    <row r="76" spans="1:7" x14ac:dyDescent="0.2">
      <c r="A76" s="422" t="s">
        <v>285</v>
      </c>
      <c r="B76" s="423"/>
      <c r="C76" s="423"/>
      <c r="D76" s="423"/>
      <c r="E76" s="423"/>
      <c r="F76" s="423"/>
      <c r="G76" s="423"/>
    </row>
    <row r="77" spans="1:7" x14ac:dyDescent="0.2">
      <c r="A77" s="128"/>
      <c r="B77" s="129"/>
      <c r="C77" s="129"/>
      <c r="D77" s="129"/>
      <c r="E77" s="129"/>
      <c r="F77" s="129"/>
      <c r="G77" s="129"/>
    </row>
    <row r="78" spans="1:7" x14ac:dyDescent="0.2">
      <c r="A78" s="417"/>
      <c r="B78" s="417"/>
      <c r="C78" s="142">
        <v>2017</v>
      </c>
      <c r="D78" s="142">
        <v>2018</v>
      </c>
      <c r="E78" s="142">
        <v>2019</v>
      </c>
      <c r="F78" s="143">
        <v>2020</v>
      </c>
      <c r="G78" s="143">
        <v>2021</v>
      </c>
    </row>
    <row r="79" spans="1:7" ht="12" customHeight="1" x14ac:dyDescent="0.2">
      <c r="A79" s="454" t="s">
        <v>277</v>
      </c>
      <c r="B79" s="455"/>
      <c r="C79" s="144">
        <v>1536</v>
      </c>
      <c r="D79" s="144">
        <v>1484</v>
      </c>
      <c r="E79" s="144">
        <v>1100</v>
      </c>
      <c r="F79" s="145">
        <v>896</v>
      </c>
      <c r="G79" s="145">
        <v>828</v>
      </c>
    </row>
    <row r="80" spans="1:7" x14ac:dyDescent="0.2">
      <c r="A80" s="413" t="s">
        <v>197</v>
      </c>
      <c r="B80" s="414"/>
      <c r="C80" s="146"/>
      <c r="D80" s="147"/>
      <c r="E80" s="148"/>
      <c r="F80" s="146"/>
      <c r="G80" s="145"/>
    </row>
    <row r="81" spans="1:8" x14ac:dyDescent="0.2">
      <c r="A81" s="415" t="s">
        <v>245</v>
      </c>
      <c r="B81" s="416"/>
      <c r="C81" s="146">
        <v>822</v>
      </c>
      <c r="D81" s="149">
        <v>805</v>
      </c>
      <c r="E81" s="148">
        <v>529</v>
      </c>
      <c r="F81" s="146">
        <v>478</v>
      </c>
      <c r="G81" s="148">
        <v>427</v>
      </c>
    </row>
    <row r="82" spans="1:8" x14ac:dyDescent="0.2">
      <c r="A82" s="415" t="s">
        <v>246</v>
      </c>
      <c r="B82" s="416"/>
      <c r="C82" s="146">
        <v>714</v>
      </c>
      <c r="D82" s="149">
        <v>679</v>
      </c>
      <c r="E82" s="148">
        <v>571</v>
      </c>
      <c r="F82" s="146">
        <v>418</v>
      </c>
      <c r="G82" s="148">
        <v>401</v>
      </c>
    </row>
    <row r="83" spans="1:8" x14ac:dyDescent="0.2">
      <c r="A83" s="413" t="s">
        <v>278</v>
      </c>
      <c r="B83" s="414"/>
      <c r="C83" s="146"/>
      <c r="D83" s="150"/>
      <c r="E83" s="148"/>
      <c r="F83" s="146"/>
      <c r="G83" s="148"/>
    </row>
    <row r="84" spans="1:8" x14ac:dyDescent="0.2">
      <c r="A84" s="415" t="s">
        <v>247</v>
      </c>
      <c r="B84" s="416"/>
      <c r="C84" s="146">
        <v>149</v>
      </c>
      <c r="D84" s="150">
        <v>157</v>
      </c>
      <c r="E84" s="148">
        <v>144</v>
      </c>
      <c r="F84" s="146">
        <v>99</v>
      </c>
      <c r="G84" s="148">
        <v>90</v>
      </c>
    </row>
    <row r="85" spans="1:8" x14ac:dyDescent="0.2">
      <c r="A85" s="415" t="s">
        <v>182</v>
      </c>
      <c r="B85" s="416"/>
      <c r="C85" s="146">
        <v>120</v>
      </c>
      <c r="D85" s="150">
        <v>231</v>
      </c>
      <c r="E85" s="148">
        <v>135</v>
      </c>
      <c r="F85" s="146">
        <v>110</v>
      </c>
      <c r="G85" s="148">
        <v>104</v>
      </c>
    </row>
    <row r="86" spans="1:8" x14ac:dyDescent="0.2">
      <c r="A86" s="415" t="s">
        <v>53</v>
      </c>
      <c r="B86" s="416"/>
      <c r="C86" s="150">
        <v>1267</v>
      </c>
      <c r="D86" s="150">
        <v>1096</v>
      </c>
      <c r="E86" s="148">
        <v>821</v>
      </c>
      <c r="F86" s="146">
        <v>687</v>
      </c>
      <c r="G86" s="148">
        <v>634</v>
      </c>
    </row>
    <row r="87" spans="1:8" ht="24.75" customHeight="1" x14ac:dyDescent="0.2">
      <c r="A87" s="452" t="s">
        <v>248</v>
      </c>
      <c r="B87" s="453"/>
      <c r="C87" s="151">
        <v>363</v>
      </c>
      <c r="D87" s="152">
        <v>338</v>
      </c>
      <c r="E87" s="152">
        <v>297</v>
      </c>
      <c r="F87" s="152">
        <v>245</v>
      </c>
      <c r="G87" s="152">
        <v>195</v>
      </c>
      <c r="H87" s="153"/>
    </row>
    <row r="89" spans="1:8" ht="16.149999999999999" customHeight="1" x14ac:dyDescent="0.2">
      <c r="A89" s="389" t="s">
        <v>286</v>
      </c>
      <c r="B89" s="382"/>
      <c r="C89" s="382"/>
      <c r="D89" s="382"/>
      <c r="E89" s="382"/>
      <c r="F89" s="382"/>
      <c r="G89" s="382"/>
    </row>
    <row r="90" spans="1:8" ht="59.45" customHeight="1" x14ac:dyDescent="0.2">
      <c r="A90" s="449" t="s">
        <v>297</v>
      </c>
      <c r="B90" s="449"/>
      <c r="C90" s="449"/>
      <c r="D90" s="449"/>
      <c r="E90" s="449"/>
      <c r="F90" s="449"/>
      <c r="G90" s="449"/>
    </row>
    <row r="91" spans="1:8" ht="42.6" customHeight="1" x14ac:dyDescent="0.2">
      <c r="A91" s="450" t="s">
        <v>317</v>
      </c>
      <c r="B91" s="451"/>
      <c r="C91" s="451"/>
      <c r="D91" s="451"/>
      <c r="E91" s="451"/>
      <c r="F91" s="451"/>
      <c r="G91" s="451"/>
    </row>
    <row r="92" spans="1:8" ht="10.5" customHeight="1" x14ac:dyDescent="0.2">
      <c r="A92" s="448" t="s">
        <v>288</v>
      </c>
      <c r="B92" s="448"/>
      <c r="C92" s="448"/>
      <c r="D92" s="448"/>
      <c r="E92" s="448"/>
      <c r="F92" s="448"/>
      <c r="G92" s="448"/>
    </row>
    <row r="93" spans="1:8" x14ac:dyDescent="0.2">
      <c r="A93" s="448"/>
      <c r="B93" s="448"/>
      <c r="C93" s="448"/>
      <c r="D93" s="448"/>
      <c r="E93" s="448"/>
      <c r="F93" s="448"/>
      <c r="G93" s="448"/>
    </row>
    <row r="94" spans="1:8" ht="12.75" x14ac:dyDescent="0.2">
      <c r="A94" s="384" t="s">
        <v>289</v>
      </c>
    </row>
  </sheetData>
  <mergeCells count="73">
    <mergeCell ref="A92:G93"/>
    <mergeCell ref="A90:G90"/>
    <mergeCell ref="A70:B70"/>
    <mergeCell ref="A71:B71"/>
    <mergeCell ref="A72:B72"/>
    <mergeCell ref="A73:B73"/>
    <mergeCell ref="A74:B74"/>
    <mergeCell ref="A91:G91"/>
    <mergeCell ref="A86:B86"/>
    <mergeCell ref="A87:B87"/>
    <mergeCell ref="A79:B79"/>
    <mergeCell ref="A80:B80"/>
    <mergeCell ref="A81:B81"/>
    <mergeCell ref="A82:B82"/>
    <mergeCell ref="A1:G1"/>
    <mergeCell ref="E13:G13"/>
    <mergeCell ref="B13:D13"/>
    <mergeCell ref="A27:B27"/>
    <mergeCell ref="A4:B4"/>
    <mergeCell ref="A5:B5"/>
    <mergeCell ref="A7:B7"/>
    <mergeCell ref="A8:B8"/>
    <mergeCell ref="A6:B6"/>
    <mergeCell ref="B15:G15"/>
    <mergeCell ref="B18:G18"/>
    <mergeCell ref="B21:G21"/>
    <mergeCell ref="F3:G3"/>
    <mergeCell ref="A10:G10"/>
    <mergeCell ref="A12:A13"/>
    <mergeCell ref="A28:G28"/>
    <mergeCell ref="A49:B49"/>
    <mergeCell ref="A50:B50"/>
    <mergeCell ref="A51:B51"/>
    <mergeCell ref="A52:B52"/>
    <mergeCell ref="A30:B30"/>
    <mergeCell ref="A31:B31"/>
    <mergeCell ref="A32:B32"/>
    <mergeCell ref="A33:B33"/>
    <mergeCell ref="A34:B34"/>
    <mergeCell ref="A35:B35"/>
    <mergeCell ref="A48:B48"/>
    <mergeCell ref="A47:B47"/>
    <mergeCell ref="A53:B53"/>
    <mergeCell ref="A54:B54"/>
    <mergeCell ref="A55:B55"/>
    <mergeCell ref="A56:B56"/>
    <mergeCell ref="A76:G76"/>
    <mergeCell ref="A68:B68"/>
    <mergeCell ref="A69:B69"/>
    <mergeCell ref="A57:B57"/>
    <mergeCell ref="A58:B58"/>
    <mergeCell ref="A59:B59"/>
    <mergeCell ref="A60:B60"/>
    <mergeCell ref="A61:B61"/>
    <mergeCell ref="A62:B62"/>
    <mergeCell ref="A63:B63"/>
    <mergeCell ref="A65:G65"/>
    <mergeCell ref="A83:B83"/>
    <mergeCell ref="A84:B84"/>
    <mergeCell ref="A85:B85"/>
    <mergeCell ref="A78:B78"/>
    <mergeCell ref="A36:B36"/>
    <mergeCell ref="A37:B37"/>
    <mergeCell ref="A38:B38"/>
    <mergeCell ref="A40:B40"/>
    <mergeCell ref="A41:B41"/>
    <mergeCell ref="A42:B42"/>
    <mergeCell ref="A43:B43"/>
    <mergeCell ref="A44:B44"/>
    <mergeCell ref="A45:B45"/>
    <mergeCell ref="A46:B46"/>
    <mergeCell ref="A66:B66"/>
    <mergeCell ref="A67:B6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sheetPr>
  <dimension ref="A1:G206"/>
  <sheetViews>
    <sheetView showRuler="0" view="pageLayout" topLeftCell="A85" zoomScaleNormal="100" workbookViewId="0">
      <selection activeCell="A24" sqref="A24"/>
    </sheetView>
  </sheetViews>
  <sheetFormatPr defaultColWidth="9.140625" defaultRowHeight="12" x14ac:dyDescent="0.2"/>
  <cols>
    <col min="1" max="1" width="30.28515625" style="56" customWidth="1"/>
    <col min="2" max="2" width="12.28515625" style="56" customWidth="1"/>
    <col min="3" max="3" width="11.85546875" style="56" customWidth="1"/>
    <col min="4" max="4" width="11" style="56" customWidth="1"/>
    <col min="5" max="5" width="9.85546875" style="56" customWidth="1"/>
    <col min="6" max="6" width="11.140625" style="56" customWidth="1"/>
    <col min="7" max="16384" width="9.140625" style="56"/>
  </cols>
  <sheetData>
    <row r="1" spans="1:6" s="155" customFormat="1" ht="13.5" x14ac:dyDescent="0.2">
      <c r="A1" s="460" t="s">
        <v>290</v>
      </c>
      <c r="B1" s="460"/>
      <c r="C1" s="460"/>
      <c r="D1" s="460"/>
      <c r="E1" s="460"/>
      <c r="F1" s="460"/>
    </row>
    <row r="2" spans="1:6" s="146" customFormat="1" x14ac:dyDescent="0.2">
      <c r="A2" s="253"/>
      <c r="B2" s="253"/>
      <c r="C2" s="253"/>
      <c r="D2" s="253"/>
      <c r="E2" s="253"/>
      <c r="F2" s="253"/>
    </row>
    <row r="3" spans="1:6" s="146" customFormat="1" x14ac:dyDescent="0.2">
      <c r="A3" s="257"/>
      <c r="B3" s="256">
        <v>2017</v>
      </c>
      <c r="C3" s="217">
        <v>2018</v>
      </c>
      <c r="D3" s="210">
        <v>2019</v>
      </c>
      <c r="E3" s="171">
        <v>2020</v>
      </c>
      <c r="F3" s="172">
        <v>2021</v>
      </c>
    </row>
    <row r="4" spans="1:6" s="155" customFormat="1" x14ac:dyDescent="0.2">
      <c r="A4" s="161"/>
      <c r="B4" s="463" t="s">
        <v>157</v>
      </c>
      <c r="C4" s="464"/>
      <c r="D4" s="464"/>
      <c r="E4" s="464"/>
      <c r="F4" s="464"/>
    </row>
    <row r="5" spans="1:6" s="155" customFormat="1" x14ac:dyDescent="0.2">
      <c r="A5" s="161" t="s">
        <v>162</v>
      </c>
      <c r="B5" s="162">
        <v>7776</v>
      </c>
      <c r="C5" s="162">
        <v>8374</v>
      </c>
      <c r="D5" s="163">
        <v>6790</v>
      </c>
      <c r="E5" s="164">
        <v>7442</v>
      </c>
      <c r="F5" s="164">
        <v>8043</v>
      </c>
    </row>
    <row r="6" spans="1:6" s="155" customFormat="1" x14ac:dyDescent="0.2">
      <c r="A6" s="161" t="s">
        <v>12</v>
      </c>
      <c r="B6" s="165">
        <v>21</v>
      </c>
      <c r="C6" s="165">
        <v>23.9</v>
      </c>
      <c r="D6" s="166">
        <v>20.6</v>
      </c>
      <c r="E6" s="155">
        <v>23.8</v>
      </c>
      <c r="F6" s="155">
        <v>27.1</v>
      </c>
    </row>
    <row r="7" spans="1:6" s="155" customFormat="1" x14ac:dyDescent="0.2">
      <c r="A7" s="161"/>
      <c r="B7" s="462" t="s">
        <v>156</v>
      </c>
      <c r="C7" s="462"/>
      <c r="D7" s="462"/>
      <c r="E7" s="462"/>
      <c r="F7" s="462"/>
    </row>
    <row r="8" spans="1:6" s="155" customFormat="1" x14ac:dyDescent="0.2">
      <c r="A8" s="161" t="s">
        <v>162</v>
      </c>
      <c r="B8" s="162">
        <v>1786</v>
      </c>
      <c r="C8" s="162">
        <v>1768</v>
      </c>
      <c r="D8" s="164">
        <v>1731</v>
      </c>
      <c r="E8" s="164">
        <v>1600</v>
      </c>
      <c r="F8" s="164">
        <v>1684</v>
      </c>
    </row>
    <row r="9" spans="1:6" s="155" customFormat="1" x14ac:dyDescent="0.2">
      <c r="A9" s="161" t="s">
        <v>12</v>
      </c>
      <c r="B9" s="165">
        <v>4.8</v>
      </c>
      <c r="C9" s="165">
        <v>5</v>
      </c>
      <c r="D9" s="155">
        <v>5.3</v>
      </c>
      <c r="E9" s="155">
        <v>5.0999999999999996</v>
      </c>
      <c r="F9" s="155">
        <v>5.7</v>
      </c>
    </row>
    <row r="10" spans="1:6" s="155" customFormat="1" x14ac:dyDescent="0.2">
      <c r="A10" s="161"/>
      <c r="B10" s="462" t="s">
        <v>163</v>
      </c>
      <c r="C10" s="462"/>
      <c r="D10" s="462"/>
      <c r="E10" s="462"/>
      <c r="F10" s="462"/>
    </row>
    <row r="11" spans="1:6" s="155" customFormat="1" x14ac:dyDescent="0.2">
      <c r="A11" s="161" t="s">
        <v>162</v>
      </c>
      <c r="B11" s="162">
        <v>1891</v>
      </c>
      <c r="C11" s="162">
        <v>1903</v>
      </c>
      <c r="D11" s="164">
        <v>1890</v>
      </c>
      <c r="E11" s="164">
        <v>1668</v>
      </c>
      <c r="F11" s="164">
        <v>1700</v>
      </c>
    </row>
    <row r="12" spans="1:6" s="155" customFormat="1" x14ac:dyDescent="0.2">
      <c r="A12" s="158" t="s">
        <v>12</v>
      </c>
      <c r="B12" s="167">
        <v>5.0999999999999996</v>
      </c>
      <c r="C12" s="167">
        <v>5.4</v>
      </c>
      <c r="D12" s="157">
        <v>5.7</v>
      </c>
      <c r="E12" s="157">
        <v>5.3</v>
      </c>
      <c r="F12" s="157">
        <v>5.7</v>
      </c>
    </row>
    <row r="13" spans="1:6" s="155" customFormat="1" x14ac:dyDescent="0.2">
      <c r="A13" s="146"/>
      <c r="B13" s="394"/>
      <c r="C13" s="394"/>
      <c r="D13" s="146"/>
      <c r="E13" s="146"/>
      <c r="F13" s="146"/>
    </row>
    <row r="14" spans="1:6" s="155" customFormat="1" ht="13.5" x14ac:dyDescent="0.2">
      <c r="A14" s="461" t="s">
        <v>291</v>
      </c>
      <c r="B14" s="461"/>
      <c r="C14" s="461"/>
      <c r="D14" s="461"/>
      <c r="E14" s="461"/>
      <c r="F14" s="461"/>
    </row>
    <row r="15" spans="1:6" s="155" customFormat="1" x14ac:dyDescent="0.2">
      <c r="A15" s="156"/>
      <c r="B15" s="156"/>
      <c r="C15" s="156"/>
      <c r="D15" s="156"/>
      <c r="E15" s="459" t="s">
        <v>243</v>
      </c>
      <c r="F15" s="459"/>
    </row>
    <row r="16" spans="1:6" s="155" customFormat="1" x14ac:dyDescent="0.2">
      <c r="A16" s="168"/>
      <c r="B16" s="169">
        <v>2017</v>
      </c>
      <c r="C16" s="170">
        <v>2018</v>
      </c>
      <c r="D16" s="171">
        <v>2019</v>
      </c>
      <c r="E16" s="172">
        <v>2020</v>
      </c>
      <c r="F16" s="172">
        <v>2021</v>
      </c>
    </row>
    <row r="17" spans="1:6" s="155" customFormat="1" x14ac:dyDescent="0.2">
      <c r="A17" s="173" t="s">
        <v>13</v>
      </c>
      <c r="B17" s="174">
        <v>1561.3</v>
      </c>
      <c r="C17" s="174">
        <v>1525.4164396915048</v>
      </c>
      <c r="D17" s="175">
        <v>1454.4</v>
      </c>
      <c r="E17" s="176">
        <v>929.04515596737861</v>
      </c>
      <c r="F17" s="176">
        <f>28169/29426*1000</f>
        <v>957.28267518521034</v>
      </c>
    </row>
    <row r="18" spans="1:6" s="155" customFormat="1" x14ac:dyDescent="0.2">
      <c r="A18" s="177" t="s">
        <v>0</v>
      </c>
      <c r="B18" s="178"/>
      <c r="C18" s="179"/>
      <c r="D18" s="180"/>
      <c r="E18" s="181"/>
      <c r="F18" s="181"/>
    </row>
    <row r="19" spans="1:6" s="155" customFormat="1" x14ac:dyDescent="0.2">
      <c r="A19" s="161" t="s">
        <v>14</v>
      </c>
      <c r="B19" s="182">
        <v>60.2</v>
      </c>
      <c r="C19" s="179">
        <v>61.498322773015282</v>
      </c>
      <c r="D19" s="180">
        <v>50.2</v>
      </c>
      <c r="E19" s="181">
        <v>27.353790499159079</v>
      </c>
      <c r="F19" s="181">
        <f>923/29426*1000</f>
        <v>31.366818459865428</v>
      </c>
    </row>
    <row r="20" spans="1:6" s="155" customFormat="1" x14ac:dyDescent="0.2">
      <c r="A20" s="183" t="s">
        <v>15</v>
      </c>
      <c r="B20" s="182">
        <v>39.700000000000003</v>
      </c>
      <c r="C20" s="179">
        <v>34.777373204507008</v>
      </c>
      <c r="D20" s="180">
        <v>30.5</v>
      </c>
      <c r="E20" s="181">
        <v>13.296100022213054</v>
      </c>
      <c r="F20" s="181">
        <f>516/29426*1000</f>
        <v>17.535512811799091</v>
      </c>
    </row>
    <row r="21" spans="1:6" s="155" customFormat="1" x14ac:dyDescent="0.2">
      <c r="A21" s="161" t="s">
        <v>16</v>
      </c>
      <c r="B21" s="182">
        <v>14.5</v>
      </c>
      <c r="C21" s="179">
        <v>14.937354855357093</v>
      </c>
      <c r="D21" s="180">
        <v>12.8</v>
      </c>
      <c r="E21" s="181">
        <v>10.059340589597943</v>
      </c>
      <c r="F21" s="181">
        <f>328/29426*1000</f>
        <v>11.146605043159111</v>
      </c>
    </row>
    <row r="22" spans="1:6" s="155" customFormat="1" x14ac:dyDescent="0.2">
      <c r="A22" s="161" t="s">
        <v>17</v>
      </c>
      <c r="B22" s="182">
        <v>177.9</v>
      </c>
      <c r="C22" s="179">
        <v>171.93726884371685</v>
      </c>
      <c r="D22" s="180">
        <v>140.9</v>
      </c>
      <c r="E22" s="181">
        <v>95.008409227937676</v>
      </c>
      <c r="F22" s="181">
        <f>2672/29426*1000</f>
        <v>90.804050839393739</v>
      </c>
    </row>
    <row r="23" spans="1:6" s="155" customFormat="1" x14ac:dyDescent="0.2">
      <c r="A23" s="161" t="s">
        <v>18</v>
      </c>
      <c r="B23" s="182">
        <v>41</v>
      </c>
      <c r="C23" s="179">
        <v>36.468935462599269</v>
      </c>
      <c r="D23" s="180">
        <v>36.700000000000003</v>
      </c>
      <c r="E23" s="181">
        <v>31.320407450893281</v>
      </c>
      <c r="F23" s="181">
        <f>822/29426*1000</f>
        <v>27.934479711819481</v>
      </c>
    </row>
    <row r="24" spans="1:6" s="155" customFormat="1" x14ac:dyDescent="0.2">
      <c r="A24" s="161" t="s">
        <v>19</v>
      </c>
      <c r="B24" s="182">
        <v>960.3</v>
      </c>
      <c r="C24" s="179">
        <v>955.35995871441276</v>
      </c>
      <c r="D24" s="180">
        <v>941.1</v>
      </c>
      <c r="E24" s="181">
        <v>583.886015295275</v>
      </c>
      <c r="F24" s="181">
        <f>17431/29426*1000</f>
        <v>592.36729422959286</v>
      </c>
    </row>
    <row r="25" spans="1:6" s="155" customFormat="1" ht="36" customHeight="1" x14ac:dyDescent="0.2">
      <c r="A25" s="184" t="s">
        <v>20</v>
      </c>
      <c r="B25" s="182">
        <v>631.6</v>
      </c>
      <c r="C25" s="179">
        <v>654.00384185326413</v>
      </c>
      <c r="D25" s="180">
        <v>600.29999999999995</v>
      </c>
      <c r="E25" s="181">
        <v>412.87722527210991</v>
      </c>
      <c r="F25" s="181">
        <f>11664/29426*1000</f>
        <v>396.38415007136547</v>
      </c>
    </row>
    <row r="26" spans="1:6" s="155" customFormat="1" x14ac:dyDescent="0.2">
      <c r="A26" s="161" t="s">
        <v>21</v>
      </c>
      <c r="B26" s="182">
        <v>32.5</v>
      </c>
      <c r="C26" s="179">
        <v>34.318644456549784</v>
      </c>
      <c r="D26" s="180">
        <v>28.4</v>
      </c>
      <c r="E26" s="181">
        <v>12.851838923618825</v>
      </c>
      <c r="F26" s="181">
        <f>423/29426*1000</f>
        <v>14.375042479439951</v>
      </c>
    </row>
    <row r="27" spans="1:6" s="155" customFormat="1" x14ac:dyDescent="0.2">
      <c r="A27" s="161" t="s">
        <v>22</v>
      </c>
      <c r="B27" s="182">
        <v>11.4</v>
      </c>
      <c r="C27" s="179">
        <v>11.152842684709997</v>
      </c>
      <c r="D27" s="180">
        <v>11.3</v>
      </c>
      <c r="E27" s="181">
        <v>7.266842255577064</v>
      </c>
      <c r="F27" s="181">
        <f>229/29426*1000</f>
        <v>7.7822333990348671</v>
      </c>
    </row>
    <row r="28" spans="1:6" s="155" customFormat="1" ht="24" x14ac:dyDescent="0.2">
      <c r="A28" s="185" t="s">
        <v>23</v>
      </c>
      <c r="B28" s="182">
        <v>33.6</v>
      </c>
      <c r="C28" s="179">
        <v>29.530663149746267</v>
      </c>
      <c r="D28" s="180">
        <v>26.4</v>
      </c>
      <c r="E28" s="181">
        <v>11.645987370291625</v>
      </c>
      <c r="F28" s="181">
        <f>355/29426*1000</f>
        <v>12.064160946102087</v>
      </c>
    </row>
    <row r="29" spans="1:6" s="155" customFormat="1" ht="12.6" customHeight="1" x14ac:dyDescent="0.2">
      <c r="A29" s="186" t="s">
        <v>24</v>
      </c>
      <c r="B29" s="182">
        <v>9</v>
      </c>
      <c r="C29" s="179">
        <v>7.1389661400842916</v>
      </c>
      <c r="D29" s="180">
        <v>6.5</v>
      </c>
      <c r="E29" s="181">
        <v>4.3791451147145626</v>
      </c>
      <c r="F29" s="181">
        <f>127/29426*1000</f>
        <v>4.31591109902807</v>
      </c>
    </row>
    <row r="30" spans="1:6" s="155" customFormat="1" ht="24" x14ac:dyDescent="0.2">
      <c r="A30" s="185" t="s">
        <v>25</v>
      </c>
      <c r="B30" s="182">
        <v>67.900000000000006</v>
      </c>
      <c r="C30" s="179">
        <v>62.243756988445767</v>
      </c>
      <c r="D30" s="180">
        <v>49.16</v>
      </c>
      <c r="E30" s="181">
        <v>39.761368324183671</v>
      </c>
      <c r="F30" s="181">
        <f>1223/29426*1000</f>
        <v>41.56188404812071</v>
      </c>
    </row>
    <row r="31" spans="1:6" s="155" customFormat="1" ht="24" x14ac:dyDescent="0.2">
      <c r="A31" s="185" t="s">
        <v>26</v>
      </c>
      <c r="B31" s="187">
        <v>6.4</v>
      </c>
      <c r="C31" s="188">
        <v>6.7949195791163737</v>
      </c>
      <c r="D31" s="189">
        <v>7</v>
      </c>
      <c r="E31" s="190">
        <v>5.0455367626059084</v>
      </c>
      <c r="F31" s="181">
        <f>142/29426*1000</f>
        <v>4.8256643784408348</v>
      </c>
    </row>
    <row r="32" spans="1:6" s="155" customFormat="1" x14ac:dyDescent="0.2">
      <c r="A32" s="191" t="s">
        <v>52</v>
      </c>
      <c r="B32" s="192">
        <f>B17-(B19+B21+B22+B23+B24+B26+B27+B28+B30+B31)</f>
        <v>155.59999999999968</v>
      </c>
      <c r="C32" s="193">
        <f t="shared" ref="C32:F32" si="0">C17-(C19+C21+C22+C23+C24+C26+C27+C28+C30+C31)</f>
        <v>141.17377218383535</v>
      </c>
      <c r="D32" s="194">
        <f t="shared" si="0"/>
        <v>150.43999999999983</v>
      </c>
      <c r="E32" s="194">
        <f t="shared" si="0"/>
        <v>104.84561926823847</v>
      </c>
      <c r="F32" s="194">
        <f t="shared" si="0"/>
        <v>123.05444165024119</v>
      </c>
    </row>
    <row r="33" spans="1:7" s="155" customFormat="1" x14ac:dyDescent="0.2"/>
    <row r="34" spans="1:7" s="155" customFormat="1" ht="13.5" customHeight="1" x14ac:dyDescent="0.2">
      <c r="A34" s="467" t="s">
        <v>292</v>
      </c>
      <c r="B34" s="467"/>
      <c r="C34" s="467"/>
      <c r="D34" s="467"/>
      <c r="E34" s="467"/>
      <c r="F34" s="467"/>
      <c r="G34" s="195"/>
    </row>
    <row r="35" spans="1:7" s="155" customFormat="1" x14ac:dyDescent="0.2">
      <c r="A35" s="196"/>
      <c r="B35" s="196"/>
      <c r="C35" s="197"/>
      <c r="D35" s="197"/>
      <c r="E35" s="459" t="s">
        <v>243</v>
      </c>
      <c r="F35" s="459"/>
      <c r="G35" s="195"/>
    </row>
    <row r="36" spans="1:7" s="155" customFormat="1" x14ac:dyDescent="0.2">
      <c r="A36" s="173"/>
      <c r="B36" s="169">
        <v>2017</v>
      </c>
      <c r="C36" s="170">
        <v>2018</v>
      </c>
      <c r="D36" s="198">
        <v>2019</v>
      </c>
      <c r="E36" s="199">
        <v>2020</v>
      </c>
      <c r="F36" s="199">
        <v>2021</v>
      </c>
    </row>
    <row r="37" spans="1:7" s="155" customFormat="1" x14ac:dyDescent="0.2">
      <c r="A37" s="200" t="s">
        <v>13</v>
      </c>
      <c r="B37" s="201">
        <v>855.51580053544171</v>
      </c>
      <c r="C37" s="201">
        <v>866.7</v>
      </c>
      <c r="D37" s="202">
        <v>869.1623149626688</v>
      </c>
      <c r="E37" s="203">
        <v>576.70000000000005</v>
      </c>
      <c r="F37" s="203">
        <v>600.29999999999995</v>
      </c>
    </row>
    <row r="38" spans="1:7" s="155" customFormat="1" x14ac:dyDescent="0.2">
      <c r="A38" s="204" t="s">
        <v>0</v>
      </c>
      <c r="B38" s="205"/>
      <c r="C38" s="205"/>
      <c r="D38" s="181"/>
      <c r="E38" s="181"/>
      <c r="F38" s="181"/>
    </row>
    <row r="39" spans="1:7" s="155" customFormat="1" x14ac:dyDescent="0.2">
      <c r="A39" s="185" t="s">
        <v>14</v>
      </c>
      <c r="B39" s="205">
        <v>52.09964887699018</v>
      </c>
      <c r="C39" s="205">
        <v>54.8</v>
      </c>
      <c r="D39" s="181">
        <v>55.362306331189849</v>
      </c>
      <c r="E39" s="181">
        <v>33.5</v>
      </c>
      <c r="F39" s="181">
        <v>36</v>
      </c>
    </row>
    <row r="40" spans="1:7" s="155" customFormat="1" x14ac:dyDescent="0.2">
      <c r="A40" s="185" t="s">
        <v>27</v>
      </c>
      <c r="B40" s="205">
        <v>0.70224601963286382</v>
      </c>
      <c r="C40" s="205">
        <v>0.7</v>
      </c>
      <c r="D40" s="181">
        <v>0.62837167148590911</v>
      </c>
      <c r="E40" s="181">
        <v>0.5</v>
      </c>
      <c r="F40" s="181">
        <v>0.4</v>
      </c>
    </row>
    <row r="41" spans="1:7" s="155" customFormat="1" ht="24" x14ac:dyDescent="0.2">
      <c r="A41" s="185" t="s">
        <v>28</v>
      </c>
      <c r="B41" s="205">
        <v>6.1133768692504651</v>
      </c>
      <c r="C41" s="205">
        <v>6.6</v>
      </c>
      <c r="D41" s="181">
        <v>5.9557205127098536</v>
      </c>
      <c r="E41" s="181">
        <v>5</v>
      </c>
      <c r="F41" s="181">
        <v>5.4</v>
      </c>
    </row>
    <row r="42" spans="1:7" s="155" customFormat="1" ht="24" x14ac:dyDescent="0.2">
      <c r="A42" s="185" t="s">
        <v>164</v>
      </c>
      <c r="B42" s="205">
        <v>25.015637901268548</v>
      </c>
      <c r="C42" s="205">
        <v>28</v>
      </c>
      <c r="D42" s="181">
        <v>27.026887057097234</v>
      </c>
      <c r="E42" s="181">
        <v>17.5</v>
      </c>
      <c r="F42" s="181">
        <v>17</v>
      </c>
    </row>
    <row r="43" spans="1:7" s="155" customFormat="1" ht="13.15" customHeight="1" x14ac:dyDescent="0.2">
      <c r="A43" s="185" t="s">
        <v>29</v>
      </c>
      <c r="B43" s="205">
        <v>1.8031542689385409</v>
      </c>
      <c r="C43" s="205">
        <v>1.9</v>
      </c>
      <c r="D43" s="181">
        <v>1.9369038884812912</v>
      </c>
      <c r="E43" s="181">
        <v>1.4</v>
      </c>
      <c r="F43" s="181">
        <v>1.8</v>
      </c>
    </row>
    <row r="44" spans="1:7" s="155" customFormat="1" ht="24" x14ac:dyDescent="0.2">
      <c r="A44" s="185" t="s">
        <v>30</v>
      </c>
      <c r="B44" s="205">
        <v>35.662755106296025</v>
      </c>
      <c r="C44" s="205">
        <v>34.9</v>
      </c>
      <c r="D44" s="181">
        <v>38.052738336713993</v>
      </c>
      <c r="E44" s="181">
        <v>24.1</v>
      </c>
      <c r="F44" s="205">
        <v>26.3</v>
      </c>
    </row>
    <row r="45" spans="1:7" s="155" customFormat="1" x14ac:dyDescent="0.2">
      <c r="A45" s="185" t="s">
        <v>31</v>
      </c>
      <c r="B45" s="205">
        <v>1.4111642104736408</v>
      </c>
      <c r="C45" s="205">
        <v>1.5</v>
      </c>
      <c r="D45" s="181">
        <v>1.2774588925812438</v>
      </c>
      <c r="E45" s="181">
        <v>0.8</v>
      </c>
      <c r="F45" s="181">
        <v>1.1000000000000001</v>
      </c>
    </row>
    <row r="46" spans="1:7" s="155" customFormat="1" x14ac:dyDescent="0.2">
      <c r="A46" s="185" t="s">
        <v>19</v>
      </c>
      <c r="B46" s="205">
        <v>591.24110724681202</v>
      </c>
      <c r="C46" s="205">
        <v>603.9</v>
      </c>
      <c r="D46" s="181">
        <v>606.35967373009373</v>
      </c>
      <c r="E46" s="181">
        <v>400.3</v>
      </c>
      <c r="F46" s="181">
        <v>394.2</v>
      </c>
    </row>
    <row r="47" spans="1:7" s="155" customFormat="1" x14ac:dyDescent="0.2">
      <c r="A47" s="185" t="s">
        <v>21</v>
      </c>
      <c r="B47" s="205">
        <v>21.36429220773805</v>
      </c>
      <c r="C47" s="205">
        <v>19.899999999999999</v>
      </c>
      <c r="D47" s="181">
        <v>20.399637477881836</v>
      </c>
      <c r="E47" s="181">
        <v>11.5</v>
      </c>
      <c r="F47" s="181">
        <v>15.1</v>
      </c>
    </row>
    <row r="48" spans="1:7" s="155" customFormat="1" x14ac:dyDescent="0.2">
      <c r="A48" s="185" t="s">
        <v>22</v>
      </c>
      <c r="B48" s="205">
        <v>10.493657267245478</v>
      </c>
      <c r="C48" s="205">
        <v>10.5</v>
      </c>
      <c r="D48" s="181">
        <v>10.12472487160675</v>
      </c>
      <c r="E48" s="181">
        <v>6.9</v>
      </c>
      <c r="F48" s="181">
        <v>7.7</v>
      </c>
    </row>
    <row r="49" spans="1:7" s="155" customFormat="1" ht="12" customHeight="1" x14ac:dyDescent="0.2">
      <c r="A49" s="185" t="s">
        <v>32</v>
      </c>
      <c r="B49" s="205">
        <v>38.428370071976047</v>
      </c>
      <c r="C49" s="205">
        <v>38</v>
      </c>
      <c r="D49" s="181">
        <v>36.18661257606491</v>
      </c>
      <c r="E49" s="181">
        <v>23.4</v>
      </c>
      <c r="F49" s="181">
        <v>26.6</v>
      </c>
    </row>
    <row r="50" spans="1:7" s="155" customFormat="1" ht="24" x14ac:dyDescent="0.2">
      <c r="A50" s="185" t="s">
        <v>33</v>
      </c>
      <c r="B50" s="205">
        <v>7.0257962819325943</v>
      </c>
      <c r="C50" s="205">
        <v>6</v>
      </c>
      <c r="D50" s="181">
        <v>6.5979025506020461</v>
      </c>
      <c r="E50" s="181">
        <v>3.8</v>
      </c>
      <c r="F50" s="181">
        <v>4.9000000000000004</v>
      </c>
    </row>
    <row r="51" spans="1:7" s="155" customFormat="1" ht="24" x14ac:dyDescent="0.2">
      <c r="A51" s="185" t="s">
        <v>23</v>
      </c>
      <c r="B51" s="205">
        <v>4.0566800944112229</v>
      </c>
      <c r="C51" s="205">
        <v>4.2</v>
      </c>
      <c r="D51" s="181">
        <v>3.9739329334081392</v>
      </c>
      <c r="E51" s="181">
        <v>2.1</v>
      </c>
      <c r="F51" s="181">
        <v>2.2999999999999998</v>
      </c>
    </row>
    <row r="52" spans="1:7" s="155" customFormat="1" ht="24" x14ac:dyDescent="0.2">
      <c r="A52" s="185" t="s">
        <v>26</v>
      </c>
      <c r="B52" s="206">
        <v>54.635073935997198</v>
      </c>
      <c r="C52" s="206">
        <v>51.1</v>
      </c>
      <c r="D52" s="190">
        <v>49.463553579905913</v>
      </c>
      <c r="E52" s="190">
        <v>32.200000000000003</v>
      </c>
      <c r="F52" s="190">
        <v>40</v>
      </c>
    </row>
    <row r="53" spans="1:7" s="155" customFormat="1" x14ac:dyDescent="0.2">
      <c r="A53" s="191" t="s">
        <v>52</v>
      </c>
      <c r="B53" s="194">
        <f t="shared" ref="B53:F53" si="1">B37-(B39+B40+B41+B42+B43+B52+B51+B50+B49+B48+B47+B46+B45+B44)</f>
        <v>5.462840176478835</v>
      </c>
      <c r="C53" s="194">
        <f t="shared" si="1"/>
        <v>4.7000000000001592</v>
      </c>
      <c r="D53" s="194">
        <f t="shared" si="1"/>
        <v>5.8158905528460991</v>
      </c>
      <c r="E53" s="194">
        <f t="shared" si="1"/>
        <v>13.700000000000045</v>
      </c>
      <c r="F53" s="194">
        <f t="shared" si="1"/>
        <v>21.5</v>
      </c>
    </row>
    <row r="54" spans="1:7" s="155" customFormat="1" x14ac:dyDescent="0.2"/>
    <row r="55" spans="1:7" s="155" customFormat="1" ht="15" customHeight="1" x14ac:dyDescent="0.2">
      <c r="A55" s="467" t="s">
        <v>293</v>
      </c>
      <c r="B55" s="467"/>
      <c r="C55" s="467"/>
      <c r="D55" s="467"/>
      <c r="E55" s="467"/>
      <c r="F55" s="467"/>
      <c r="G55" s="195"/>
    </row>
    <row r="56" spans="1:7" s="155" customFormat="1" x14ac:dyDescent="0.2">
      <c r="A56" s="166"/>
      <c r="F56" s="207" t="s">
        <v>199</v>
      </c>
    </row>
    <row r="57" spans="1:7" s="155" customFormat="1" x14ac:dyDescent="0.2">
      <c r="A57" s="168"/>
      <c r="B57" s="208">
        <v>2017</v>
      </c>
      <c r="C57" s="209">
        <v>2018</v>
      </c>
      <c r="D57" s="210">
        <v>2019</v>
      </c>
      <c r="E57" s="172">
        <v>2020</v>
      </c>
      <c r="F57" s="172">
        <v>2021</v>
      </c>
    </row>
    <row r="58" spans="1:7" s="155" customFormat="1" x14ac:dyDescent="0.2">
      <c r="A58" s="211" t="s">
        <v>13</v>
      </c>
      <c r="B58" s="212">
        <v>13.9</v>
      </c>
      <c r="C58" s="212">
        <v>12.131198916279564</v>
      </c>
      <c r="D58" s="203">
        <v>10.530404384791334</v>
      </c>
      <c r="E58" s="213">
        <v>13.946434000715691</v>
      </c>
      <c r="F58" s="213">
        <v>13.5</v>
      </c>
    </row>
    <row r="59" spans="1:7" s="155" customFormat="1" x14ac:dyDescent="0.2">
      <c r="A59" s="204" t="s">
        <v>34</v>
      </c>
      <c r="B59" s="182"/>
      <c r="C59" s="182"/>
      <c r="D59" s="181"/>
      <c r="E59" s="181"/>
      <c r="F59" s="181"/>
    </row>
    <row r="60" spans="1:7" s="155" customFormat="1" ht="24" x14ac:dyDescent="0.2">
      <c r="A60" s="214" t="s">
        <v>35</v>
      </c>
      <c r="B60" s="182">
        <v>1.0008256811869793</v>
      </c>
      <c r="C60" s="182">
        <v>0.67395549534886467</v>
      </c>
      <c r="D60" s="181">
        <v>0.69051832031418581</v>
      </c>
      <c r="E60" s="181">
        <v>0.88268569624782867</v>
      </c>
      <c r="F60" s="181">
        <v>1.3</v>
      </c>
    </row>
    <row r="61" spans="1:7" s="155" customFormat="1" ht="24" x14ac:dyDescent="0.2">
      <c r="A61" s="214" t="s">
        <v>36</v>
      </c>
      <c r="B61" s="182">
        <v>2.0016513623739587</v>
      </c>
      <c r="C61" s="182">
        <v>2.0218664860465938</v>
      </c>
      <c r="D61" s="181">
        <v>2.589443701178197</v>
      </c>
      <c r="E61" s="181">
        <v>2.1</v>
      </c>
      <c r="F61" s="181">
        <v>2.5</v>
      </c>
    </row>
    <row r="62" spans="1:7" s="155" customFormat="1" ht="24" x14ac:dyDescent="0.2">
      <c r="A62" s="214" t="s">
        <v>37</v>
      </c>
      <c r="B62" s="187">
        <v>6.4</v>
      </c>
      <c r="C62" s="187">
        <v>5.5601328366281333</v>
      </c>
      <c r="D62" s="190">
        <v>4.4000000000000004</v>
      </c>
      <c r="E62" s="190">
        <v>7.9441712662304562</v>
      </c>
      <c r="F62" s="190">
        <v>6.1</v>
      </c>
    </row>
    <row r="63" spans="1:7" s="155" customFormat="1" x14ac:dyDescent="0.2">
      <c r="A63" s="215" t="s">
        <v>241</v>
      </c>
      <c r="B63" s="193">
        <f t="shared" ref="B63:F63" si="2">B58-(B60+B61+B62)</f>
        <v>4.4975229564390613</v>
      </c>
      <c r="C63" s="193">
        <v>3.8</v>
      </c>
      <c r="D63" s="194">
        <v>2.8</v>
      </c>
      <c r="E63" s="194">
        <f t="shared" si="2"/>
        <v>3.0195770382374061</v>
      </c>
      <c r="F63" s="194">
        <f t="shared" si="2"/>
        <v>3.6000000000000014</v>
      </c>
    </row>
    <row r="64" spans="1:7" s="155" customFormat="1" x14ac:dyDescent="0.2">
      <c r="B64" s="166"/>
      <c r="C64" s="166"/>
      <c r="D64" s="166"/>
      <c r="E64" s="166"/>
      <c r="F64" s="166"/>
    </row>
    <row r="65" spans="1:7" s="155" customFormat="1" ht="25.5" customHeight="1" x14ac:dyDescent="0.2">
      <c r="A65" s="467" t="s">
        <v>294</v>
      </c>
      <c r="B65" s="467"/>
      <c r="C65" s="467"/>
      <c r="D65" s="467"/>
      <c r="E65" s="467"/>
      <c r="F65" s="467"/>
      <c r="G65" s="195"/>
    </row>
    <row r="66" spans="1:7" s="155" customFormat="1" x14ac:dyDescent="0.2">
      <c r="E66" s="466" t="s">
        <v>200</v>
      </c>
      <c r="F66" s="466"/>
    </row>
    <row r="67" spans="1:7" s="155" customFormat="1" x14ac:dyDescent="0.2">
      <c r="A67" s="216"/>
      <c r="B67" s="217">
        <v>2017</v>
      </c>
      <c r="C67" s="218">
        <v>2018</v>
      </c>
      <c r="D67" s="219">
        <v>2019</v>
      </c>
      <c r="E67" s="219">
        <v>2020</v>
      </c>
      <c r="F67" s="219">
        <v>2021</v>
      </c>
    </row>
    <row r="68" spans="1:7" s="155" customFormat="1" x14ac:dyDescent="0.2">
      <c r="A68" s="220" t="s">
        <v>198</v>
      </c>
      <c r="C68" s="221"/>
    </row>
    <row r="69" spans="1:7" s="155" customFormat="1" x14ac:dyDescent="0.2">
      <c r="A69" s="222" t="s">
        <v>242</v>
      </c>
      <c r="B69" s="223">
        <v>10.722063997319482</v>
      </c>
      <c r="C69" s="224">
        <v>11.274342330030748</v>
      </c>
      <c r="D69" s="225">
        <v>12.386601535240754</v>
      </c>
      <c r="E69" s="225">
        <v>9.9</v>
      </c>
      <c r="F69" s="225">
        <v>14.3</v>
      </c>
    </row>
    <row r="70" spans="1:7" s="155" customFormat="1" x14ac:dyDescent="0.2">
      <c r="A70" s="220" t="s">
        <v>234</v>
      </c>
      <c r="B70" s="223"/>
      <c r="C70" s="226"/>
      <c r="D70" s="225"/>
      <c r="E70" s="225"/>
      <c r="F70" s="225"/>
    </row>
    <row r="71" spans="1:7" s="155" customFormat="1" x14ac:dyDescent="0.2">
      <c r="A71" s="227" t="s">
        <v>242</v>
      </c>
      <c r="B71" s="228">
        <v>6.7012899983246772</v>
      </c>
      <c r="C71" s="229">
        <v>3.9289374786470788</v>
      </c>
      <c r="D71" s="230">
        <v>4.8848569434752269</v>
      </c>
      <c r="E71" s="230">
        <v>4.4000000000000004</v>
      </c>
      <c r="F71" s="230">
        <v>4.3</v>
      </c>
    </row>
    <row r="72" spans="1:7" s="155" customFormat="1" x14ac:dyDescent="0.2">
      <c r="A72" s="231"/>
      <c r="B72" s="232"/>
      <c r="C72" s="232"/>
      <c r="D72" s="232"/>
      <c r="E72" s="232"/>
      <c r="F72" s="232"/>
      <c r="G72" s="221"/>
    </row>
    <row r="73" spans="1:7" s="155" customFormat="1" x14ac:dyDescent="0.2">
      <c r="A73" s="465" t="s">
        <v>295</v>
      </c>
      <c r="B73" s="465"/>
      <c r="C73" s="465"/>
      <c r="D73" s="465"/>
      <c r="E73" s="465"/>
      <c r="F73" s="465"/>
      <c r="G73" s="221"/>
    </row>
    <row r="74" spans="1:7" s="155" customFormat="1" x14ac:dyDescent="0.2">
      <c r="A74" s="233"/>
      <c r="B74" s="233"/>
      <c r="C74" s="233"/>
      <c r="D74" s="233"/>
      <c r="E74" s="233"/>
      <c r="F74" s="233"/>
      <c r="G74" s="221"/>
    </row>
    <row r="75" spans="1:7" s="155" customFormat="1" x14ac:dyDescent="0.2">
      <c r="A75" s="168"/>
      <c r="B75" s="169">
        <v>2017</v>
      </c>
      <c r="C75" s="218">
        <v>2018</v>
      </c>
      <c r="D75" s="199">
        <v>2019</v>
      </c>
      <c r="E75" s="199">
        <v>2020</v>
      </c>
      <c r="F75" s="199">
        <v>2021</v>
      </c>
    </row>
    <row r="76" spans="1:7" s="155" customFormat="1" x14ac:dyDescent="0.2">
      <c r="A76" s="211" t="s">
        <v>38</v>
      </c>
      <c r="B76" s="234">
        <v>244.2</v>
      </c>
      <c r="C76" s="235">
        <v>261.75099999999998</v>
      </c>
      <c r="D76" s="236">
        <v>238.8</v>
      </c>
      <c r="E76" s="236">
        <v>201.9</v>
      </c>
      <c r="F76" s="236">
        <v>257.39999999999998</v>
      </c>
    </row>
    <row r="77" spans="1:7" s="155" customFormat="1" x14ac:dyDescent="0.2">
      <c r="A77" s="237" t="s">
        <v>39</v>
      </c>
      <c r="B77" s="238"/>
      <c r="C77" s="239"/>
    </row>
    <row r="78" spans="1:7" s="155" customFormat="1" x14ac:dyDescent="0.2">
      <c r="A78" s="161" t="s">
        <v>40</v>
      </c>
      <c r="B78" s="238">
        <v>0.7</v>
      </c>
      <c r="C78" s="239">
        <v>0.91700000000000004</v>
      </c>
      <c r="D78" s="155">
        <v>0.7</v>
      </c>
      <c r="E78" s="155">
        <v>0.6</v>
      </c>
      <c r="F78" s="155">
        <v>0.6</v>
      </c>
    </row>
    <row r="79" spans="1:7" s="155" customFormat="1" x14ac:dyDescent="0.2">
      <c r="A79" s="161" t="s">
        <v>41</v>
      </c>
      <c r="B79" s="238">
        <v>6.5</v>
      </c>
      <c r="C79" s="239">
        <v>6.7789999999999999</v>
      </c>
      <c r="D79" s="155">
        <v>6.4</v>
      </c>
      <c r="E79" s="155">
        <v>5.4</v>
      </c>
      <c r="F79" s="155">
        <v>5.7</v>
      </c>
    </row>
    <row r="80" spans="1:7" s="155" customFormat="1" x14ac:dyDescent="0.2">
      <c r="A80" s="161" t="s">
        <v>42</v>
      </c>
      <c r="B80" s="238">
        <v>2.6</v>
      </c>
      <c r="C80" s="239">
        <v>2.681</v>
      </c>
      <c r="D80" s="155">
        <v>2.7</v>
      </c>
      <c r="E80" s="155">
        <v>2.2999999999999998</v>
      </c>
      <c r="F80" s="155">
        <v>2.6</v>
      </c>
    </row>
    <row r="81" spans="1:6" s="155" customFormat="1" x14ac:dyDescent="0.2">
      <c r="A81" s="161" t="s">
        <v>43</v>
      </c>
      <c r="B81" s="238">
        <v>2.7</v>
      </c>
      <c r="C81" s="182">
        <v>2.9</v>
      </c>
      <c r="D81" s="155">
        <v>2.9</v>
      </c>
      <c r="E81" s="155">
        <v>2.2000000000000002</v>
      </c>
      <c r="F81" s="155">
        <v>2.2000000000000002</v>
      </c>
    </row>
    <row r="82" spans="1:6" s="155" customFormat="1" x14ac:dyDescent="0.2">
      <c r="A82" s="161" t="s">
        <v>44</v>
      </c>
      <c r="B82" s="238">
        <v>2.9</v>
      </c>
      <c r="C82" s="182">
        <v>3.34</v>
      </c>
      <c r="D82" s="155">
        <v>2.8</v>
      </c>
      <c r="E82" s="155">
        <v>2.5</v>
      </c>
      <c r="F82" s="155">
        <v>2.5</v>
      </c>
    </row>
    <row r="83" spans="1:6" s="155" customFormat="1" x14ac:dyDescent="0.2">
      <c r="A83" s="158" t="s">
        <v>45</v>
      </c>
      <c r="B83" s="240">
        <v>2.2999999999999998</v>
      </c>
      <c r="C83" s="193">
        <v>2.2810000000000001</v>
      </c>
      <c r="D83" s="157">
        <v>2.1</v>
      </c>
      <c r="E83" s="157">
        <v>1.7</v>
      </c>
      <c r="F83" s="157">
        <v>1.7</v>
      </c>
    </row>
    <row r="84" spans="1:6" s="155" customFormat="1" x14ac:dyDescent="0.2">
      <c r="A84" s="146"/>
      <c r="B84" s="187"/>
      <c r="C84" s="241"/>
      <c r="D84" s="187"/>
      <c r="E84" s="146"/>
      <c r="F84" s="146"/>
    </row>
    <row r="85" spans="1:6" s="155" customFormat="1" ht="14.25" customHeight="1" x14ac:dyDescent="0.2">
      <c r="A85" s="457" t="s">
        <v>328</v>
      </c>
      <c r="B85" s="457"/>
      <c r="C85" s="457"/>
      <c r="D85" s="457"/>
      <c r="E85" s="457"/>
      <c r="F85" s="457"/>
    </row>
    <row r="86" spans="1:6" s="155" customFormat="1" x14ac:dyDescent="0.2">
      <c r="A86" s="242"/>
      <c r="B86" s="242"/>
      <c r="C86" s="242"/>
      <c r="D86" s="242"/>
      <c r="E86" s="242"/>
      <c r="F86" s="242"/>
    </row>
    <row r="87" spans="1:6" s="155" customFormat="1" x14ac:dyDescent="0.2">
      <c r="A87" s="168"/>
      <c r="B87" s="169">
        <v>2017</v>
      </c>
      <c r="C87" s="170">
        <v>2018</v>
      </c>
      <c r="D87" s="199">
        <v>2019</v>
      </c>
      <c r="E87" s="199">
        <v>2020</v>
      </c>
      <c r="F87" s="199">
        <v>2021</v>
      </c>
    </row>
    <row r="88" spans="1:6" s="155" customFormat="1" x14ac:dyDescent="0.2">
      <c r="A88" s="211" t="s">
        <v>7</v>
      </c>
      <c r="B88" s="243">
        <v>12437</v>
      </c>
      <c r="C88" s="243">
        <v>12178</v>
      </c>
      <c r="D88" s="244">
        <v>12302</v>
      </c>
      <c r="E88" s="244">
        <v>12094</v>
      </c>
      <c r="F88" s="244">
        <v>11899</v>
      </c>
    </row>
    <row r="89" spans="1:6" s="155" customFormat="1" x14ac:dyDescent="0.2">
      <c r="A89" s="237" t="s">
        <v>165</v>
      </c>
      <c r="B89" s="245"/>
      <c r="C89" s="245"/>
      <c r="D89" s="246"/>
      <c r="E89" s="246"/>
      <c r="F89" s="246"/>
    </row>
    <row r="90" spans="1:6" s="155" customFormat="1" x14ac:dyDescent="0.2">
      <c r="A90" s="237" t="s">
        <v>54</v>
      </c>
      <c r="B90" s="245">
        <v>2951</v>
      </c>
      <c r="C90" s="245">
        <v>2769</v>
      </c>
      <c r="D90" s="246">
        <v>2682</v>
      </c>
      <c r="E90" s="246">
        <v>2488</v>
      </c>
      <c r="F90" s="246">
        <v>2378</v>
      </c>
    </row>
    <row r="91" spans="1:6" s="155" customFormat="1" x14ac:dyDescent="0.2">
      <c r="A91" s="247" t="s">
        <v>53</v>
      </c>
      <c r="B91" s="245">
        <v>9486</v>
      </c>
      <c r="C91" s="245">
        <v>9409</v>
      </c>
      <c r="D91" s="246">
        <v>9620</v>
      </c>
      <c r="E91" s="246">
        <v>9606</v>
      </c>
      <c r="F91" s="246">
        <v>9521</v>
      </c>
    </row>
    <row r="92" spans="1:6" s="155" customFormat="1" x14ac:dyDescent="0.2">
      <c r="A92" s="237" t="s">
        <v>0</v>
      </c>
      <c r="B92" s="245"/>
      <c r="C92" s="245"/>
      <c r="D92" s="246"/>
      <c r="E92" s="246"/>
      <c r="F92" s="246"/>
    </row>
    <row r="93" spans="1:6" s="155" customFormat="1" x14ac:dyDescent="0.2">
      <c r="A93" s="161" t="s">
        <v>27</v>
      </c>
      <c r="B93" s="245">
        <v>388</v>
      </c>
      <c r="C93" s="245">
        <v>410</v>
      </c>
      <c r="D93" s="246">
        <v>423</v>
      </c>
      <c r="E93" s="246">
        <v>423</v>
      </c>
      <c r="F93" s="246">
        <v>416</v>
      </c>
    </row>
    <row r="94" spans="1:6" s="155" customFormat="1" ht="36" x14ac:dyDescent="0.2">
      <c r="A94" s="185" t="s">
        <v>207</v>
      </c>
      <c r="B94" s="245">
        <v>179</v>
      </c>
      <c r="C94" s="245">
        <v>174</v>
      </c>
      <c r="D94" s="246">
        <v>175</v>
      </c>
      <c r="E94" s="246">
        <v>192</v>
      </c>
      <c r="F94" s="246">
        <v>168</v>
      </c>
    </row>
    <row r="95" spans="1:6" s="155" customFormat="1" x14ac:dyDescent="0.2">
      <c r="A95" s="161" t="s">
        <v>46</v>
      </c>
      <c r="B95" s="245">
        <v>497</v>
      </c>
      <c r="C95" s="245">
        <v>526</v>
      </c>
      <c r="D95" s="246">
        <v>553</v>
      </c>
      <c r="E95" s="246">
        <v>573</v>
      </c>
      <c r="F95" s="246">
        <v>588</v>
      </c>
    </row>
    <row r="96" spans="1:6" s="155" customFormat="1" x14ac:dyDescent="0.2">
      <c r="A96" s="161" t="s">
        <v>29</v>
      </c>
      <c r="B96" s="245">
        <v>2613</v>
      </c>
      <c r="C96" s="245">
        <v>2637</v>
      </c>
      <c r="D96" s="246">
        <v>2719</v>
      </c>
      <c r="E96" s="246">
        <v>2705</v>
      </c>
      <c r="F96" s="246">
        <v>2836</v>
      </c>
    </row>
    <row r="97" spans="1:6" s="155" customFormat="1" x14ac:dyDescent="0.2">
      <c r="A97" s="161" t="s">
        <v>18</v>
      </c>
      <c r="B97" s="245">
        <v>2240</v>
      </c>
      <c r="C97" s="245">
        <v>2146</v>
      </c>
      <c r="D97" s="246">
        <v>2342</v>
      </c>
      <c r="E97" s="246">
        <v>2180</v>
      </c>
      <c r="F97" s="246">
        <v>2084</v>
      </c>
    </row>
    <row r="98" spans="1:6" s="155" customFormat="1" x14ac:dyDescent="0.2">
      <c r="A98" s="161" t="s">
        <v>47</v>
      </c>
      <c r="B98" s="245">
        <v>415</v>
      </c>
      <c r="C98" s="245">
        <v>367</v>
      </c>
      <c r="D98" s="246">
        <v>342</v>
      </c>
      <c r="E98" s="246">
        <v>331</v>
      </c>
      <c r="F98" s="246">
        <v>328</v>
      </c>
    </row>
    <row r="99" spans="1:6" s="155" customFormat="1" x14ac:dyDescent="0.2">
      <c r="A99" s="161" t="s">
        <v>48</v>
      </c>
      <c r="B99" s="245">
        <v>417</v>
      </c>
      <c r="C99" s="245">
        <v>397</v>
      </c>
      <c r="D99" s="246">
        <v>405</v>
      </c>
      <c r="E99" s="246">
        <v>388</v>
      </c>
      <c r="F99" s="246">
        <v>397</v>
      </c>
    </row>
    <row r="100" spans="1:6" s="155" customFormat="1" x14ac:dyDescent="0.2">
      <c r="A100" s="161" t="s">
        <v>31</v>
      </c>
      <c r="B100" s="245">
        <v>112</v>
      </c>
      <c r="C100" s="245">
        <v>112</v>
      </c>
      <c r="D100" s="246">
        <v>113</v>
      </c>
      <c r="E100" s="246">
        <v>117</v>
      </c>
      <c r="F100" s="246">
        <v>109</v>
      </c>
    </row>
    <row r="101" spans="1:6" s="155" customFormat="1" x14ac:dyDescent="0.2">
      <c r="A101" s="161" t="s">
        <v>19</v>
      </c>
      <c r="B101" s="245">
        <v>356</v>
      </c>
      <c r="C101" s="245">
        <v>347</v>
      </c>
      <c r="D101" s="246">
        <v>303</v>
      </c>
      <c r="E101" s="246">
        <v>281</v>
      </c>
      <c r="F101" s="246">
        <v>244</v>
      </c>
    </row>
    <row r="102" spans="1:6" s="155" customFormat="1" x14ac:dyDescent="0.2">
      <c r="A102" s="161" t="s">
        <v>21</v>
      </c>
      <c r="B102" s="245">
        <v>204</v>
      </c>
      <c r="C102" s="245">
        <v>187</v>
      </c>
      <c r="D102" s="246">
        <v>159</v>
      </c>
      <c r="E102" s="246">
        <v>163</v>
      </c>
      <c r="F102" s="246">
        <v>162</v>
      </c>
    </row>
    <row r="103" spans="1:6" s="155" customFormat="1" ht="24" x14ac:dyDescent="0.2">
      <c r="A103" s="185" t="s">
        <v>49</v>
      </c>
      <c r="B103" s="245">
        <v>99</v>
      </c>
      <c r="C103" s="245">
        <v>82</v>
      </c>
      <c r="D103" s="246">
        <v>79</v>
      </c>
      <c r="E103" s="246">
        <v>72</v>
      </c>
      <c r="F103" s="246">
        <v>69</v>
      </c>
    </row>
    <row r="104" spans="1:6" s="155" customFormat="1" ht="24" x14ac:dyDescent="0.2">
      <c r="A104" s="185" t="s">
        <v>50</v>
      </c>
      <c r="B104" s="245">
        <v>3695</v>
      </c>
      <c r="C104" s="245">
        <v>3638</v>
      </c>
      <c r="D104" s="246">
        <v>3594</v>
      </c>
      <c r="E104" s="246">
        <v>3529</v>
      </c>
      <c r="F104" s="246">
        <v>3449</v>
      </c>
    </row>
    <row r="105" spans="1:6" s="155" customFormat="1" x14ac:dyDescent="0.2">
      <c r="A105" s="161" t="s">
        <v>51</v>
      </c>
      <c r="B105" s="245">
        <v>269</v>
      </c>
      <c r="C105" s="245">
        <v>263</v>
      </c>
      <c r="D105" s="246">
        <v>239</v>
      </c>
      <c r="E105" s="246">
        <v>237</v>
      </c>
      <c r="F105" s="246">
        <v>219</v>
      </c>
    </row>
    <row r="106" spans="1:6" s="155" customFormat="1" x14ac:dyDescent="0.2">
      <c r="A106" s="158" t="s">
        <v>52</v>
      </c>
      <c r="B106" s="248">
        <v>953</v>
      </c>
      <c r="C106" s="248">
        <v>892</v>
      </c>
      <c r="D106" s="249">
        <v>856</v>
      </c>
      <c r="E106" s="249">
        <v>903</v>
      </c>
      <c r="F106" s="249">
        <v>830</v>
      </c>
    </row>
    <row r="107" spans="1:6" s="155" customFormat="1" x14ac:dyDescent="0.2">
      <c r="B107" s="250"/>
      <c r="C107" s="250"/>
      <c r="D107" s="250"/>
      <c r="E107" s="250"/>
      <c r="F107" s="207"/>
    </row>
    <row r="108" spans="1:6" s="155" customFormat="1" x14ac:dyDescent="0.2">
      <c r="B108" s="250"/>
      <c r="C108" s="250"/>
      <c r="D108" s="250"/>
      <c r="E108" s="250"/>
      <c r="F108" s="207"/>
    </row>
    <row r="109" spans="1:6" s="155" customFormat="1" x14ac:dyDescent="0.2">
      <c r="B109" s="250"/>
      <c r="C109" s="250"/>
      <c r="D109" s="250"/>
      <c r="E109" s="250"/>
      <c r="F109" s="207"/>
    </row>
    <row r="110" spans="1:6" s="155" customFormat="1" ht="18" customHeight="1" x14ac:dyDescent="0.2">
      <c r="A110" s="457" t="s">
        <v>309</v>
      </c>
      <c r="B110" s="457"/>
      <c r="C110" s="457"/>
      <c r="D110" s="457"/>
      <c r="E110" s="457"/>
      <c r="F110" s="457"/>
    </row>
    <row r="111" spans="1:6" s="155" customFormat="1" x14ac:dyDescent="0.2"/>
    <row r="112" spans="1:6" s="155" customFormat="1" x14ac:dyDescent="0.2">
      <c r="A112" s="168"/>
      <c r="B112" s="169">
        <v>2017</v>
      </c>
      <c r="C112" s="170">
        <v>2018</v>
      </c>
      <c r="D112" s="199">
        <v>2019</v>
      </c>
      <c r="E112" s="199">
        <v>2020</v>
      </c>
      <c r="F112" s="199">
        <v>2021</v>
      </c>
    </row>
    <row r="113" spans="1:6" s="155" customFormat="1" x14ac:dyDescent="0.2">
      <c r="A113" s="251" t="s">
        <v>310</v>
      </c>
      <c r="B113" s="252">
        <v>388</v>
      </c>
      <c r="C113" s="252">
        <v>354</v>
      </c>
      <c r="D113" s="252">
        <v>368</v>
      </c>
      <c r="E113" s="252">
        <v>313</v>
      </c>
      <c r="F113" s="252">
        <v>278</v>
      </c>
    </row>
    <row r="114" spans="1:6" s="155" customFormat="1" x14ac:dyDescent="0.2">
      <c r="A114" s="191" t="s">
        <v>311</v>
      </c>
      <c r="B114" s="154">
        <v>219</v>
      </c>
      <c r="C114" s="154">
        <v>141</v>
      </c>
      <c r="D114" s="154">
        <v>173</v>
      </c>
      <c r="E114" s="154">
        <v>113</v>
      </c>
      <c r="F114" s="154">
        <v>138</v>
      </c>
    </row>
    <row r="115" spans="1:6" s="155" customFormat="1" x14ac:dyDescent="0.2"/>
    <row r="116" spans="1:6" s="155" customFormat="1" x14ac:dyDescent="0.2">
      <c r="A116" s="458" t="s">
        <v>318</v>
      </c>
      <c r="B116" s="458"/>
      <c r="C116" s="458"/>
      <c r="D116" s="458"/>
      <c r="E116" s="458"/>
      <c r="F116" s="458"/>
    </row>
    <row r="117" spans="1:6" s="155" customFormat="1" x14ac:dyDescent="0.2">
      <c r="A117" s="458"/>
      <c r="B117" s="458"/>
      <c r="C117" s="458"/>
      <c r="D117" s="458"/>
      <c r="E117" s="458"/>
      <c r="F117" s="458"/>
    </row>
    <row r="118" spans="1:6" s="155" customFormat="1" ht="86.45" customHeight="1" x14ac:dyDescent="0.2">
      <c r="A118" s="458"/>
      <c r="B118" s="458"/>
      <c r="C118" s="458"/>
      <c r="D118" s="458"/>
      <c r="E118" s="458"/>
      <c r="F118" s="458"/>
    </row>
    <row r="119" spans="1:6" s="155" customFormat="1" ht="22.5" customHeight="1" x14ac:dyDescent="0.2">
      <c r="A119" s="456"/>
      <c r="B119" s="456"/>
      <c r="C119" s="456"/>
      <c r="D119" s="456"/>
      <c r="E119" s="456"/>
      <c r="F119" s="456"/>
    </row>
    <row r="120" spans="1:6" s="155" customFormat="1" x14ac:dyDescent="0.2"/>
    <row r="121" spans="1:6" s="155" customFormat="1" x14ac:dyDescent="0.2"/>
    <row r="122" spans="1:6" s="155" customFormat="1" x14ac:dyDescent="0.2"/>
    <row r="123" spans="1:6" s="155" customFormat="1" x14ac:dyDescent="0.2"/>
    <row r="124" spans="1:6" s="155" customFormat="1" x14ac:dyDescent="0.2"/>
    <row r="125" spans="1:6" s="155" customFormat="1" x14ac:dyDescent="0.2"/>
    <row r="126" spans="1:6" s="155" customFormat="1" x14ac:dyDescent="0.2"/>
    <row r="127" spans="1:6" s="155" customFormat="1" x14ac:dyDescent="0.2"/>
    <row r="128" spans="1:6" s="155" customFormat="1" x14ac:dyDescent="0.2"/>
    <row r="129" s="155" customFormat="1" x14ac:dyDescent="0.2"/>
    <row r="130" s="155" customFormat="1" x14ac:dyDescent="0.2"/>
    <row r="131" s="155" customFormat="1" x14ac:dyDescent="0.2"/>
    <row r="132" s="155" customFormat="1" x14ac:dyDescent="0.2"/>
    <row r="133" s="155" customFormat="1" x14ac:dyDescent="0.2"/>
    <row r="134" s="155" customFormat="1" x14ac:dyDescent="0.2"/>
    <row r="135" s="155" customFormat="1" x14ac:dyDescent="0.2"/>
    <row r="136" s="155" customFormat="1" x14ac:dyDescent="0.2"/>
    <row r="137" s="155" customFormat="1" x14ac:dyDescent="0.2"/>
    <row r="138" s="155" customFormat="1" x14ac:dyDescent="0.2"/>
    <row r="139" s="155" customFormat="1" x14ac:dyDescent="0.2"/>
    <row r="140" s="155" customFormat="1" x14ac:dyDescent="0.2"/>
    <row r="141" s="155" customFormat="1" x14ac:dyDescent="0.2"/>
    <row r="142" s="155" customFormat="1" x14ac:dyDescent="0.2"/>
    <row r="143" s="155" customFormat="1" x14ac:dyDescent="0.2"/>
    <row r="144" s="155" customFormat="1" x14ac:dyDescent="0.2"/>
    <row r="145" s="155" customFormat="1" x14ac:dyDescent="0.2"/>
    <row r="146" s="155" customFormat="1" x14ac:dyDescent="0.2"/>
    <row r="147" s="155" customFormat="1" x14ac:dyDescent="0.2"/>
    <row r="148" s="155" customFormat="1" x14ac:dyDescent="0.2"/>
    <row r="149" s="155" customFormat="1" x14ac:dyDescent="0.2"/>
    <row r="150" s="155" customFormat="1" x14ac:dyDescent="0.2"/>
    <row r="151" s="155" customFormat="1" x14ac:dyDescent="0.2"/>
    <row r="152" s="155" customFormat="1" x14ac:dyDescent="0.2"/>
    <row r="153" s="155" customFormat="1" x14ac:dyDescent="0.2"/>
    <row r="154" s="155" customFormat="1" x14ac:dyDescent="0.2"/>
    <row r="155" s="155" customFormat="1" x14ac:dyDescent="0.2"/>
    <row r="156" s="155" customFormat="1" x14ac:dyDescent="0.2"/>
    <row r="157" s="155" customFormat="1" x14ac:dyDescent="0.2"/>
    <row r="158" s="155" customFormat="1" x14ac:dyDescent="0.2"/>
    <row r="159" s="155" customFormat="1" x14ac:dyDescent="0.2"/>
    <row r="160" s="155" customFormat="1" x14ac:dyDescent="0.2"/>
    <row r="161" s="155" customFormat="1" x14ac:dyDescent="0.2"/>
    <row r="162" s="155" customFormat="1" x14ac:dyDescent="0.2"/>
    <row r="163" s="155" customFormat="1" x14ac:dyDescent="0.2"/>
    <row r="164" s="155" customFormat="1" x14ac:dyDescent="0.2"/>
    <row r="165" s="155" customFormat="1" x14ac:dyDescent="0.2"/>
    <row r="166" s="155" customFormat="1" x14ac:dyDescent="0.2"/>
    <row r="167" s="155" customFormat="1" x14ac:dyDescent="0.2"/>
    <row r="168" s="155" customFormat="1" x14ac:dyDescent="0.2"/>
    <row r="169" s="155" customFormat="1" x14ac:dyDescent="0.2"/>
    <row r="170" s="155" customFormat="1" x14ac:dyDescent="0.2"/>
    <row r="171" s="155" customFormat="1" x14ac:dyDescent="0.2"/>
    <row r="172" s="155" customFormat="1" x14ac:dyDescent="0.2"/>
    <row r="173" s="155" customFormat="1" x14ac:dyDescent="0.2"/>
    <row r="174" s="155" customFormat="1" x14ac:dyDescent="0.2"/>
    <row r="175" s="155" customFormat="1" x14ac:dyDescent="0.2"/>
    <row r="176" s="155" customFormat="1" x14ac:dyDescent="0.2"/>
    <row r="177" s="155" customFormat="1" x14ac:dyDescent="0.2"/>
    <row r="178" s="155" customFormat="1" x14ac:dyDescent="0.2"/>
    <row r="179" s="155" customFormat="1" x14ac:dyDescent="0.2"/>
    <row r="180" s="155" customFormat="1" x14ac:dyDescent="0.2"/>
    <row r="181" s="155" customFormat="1" x14ac:dyDescent="0.2"/>
    <row r="182" s="155" customFormat="1" x14ac:dyDescent="0.2"/>
    <row r="183" s="155" customFormat="1" x14ac:dyDescent="0.2"/>
    <row r="184" s="155" customFormat="1" x14ac:dyDescent="0.2"/>
    <row r="185" s="155" customFormat="1" x14ac:dyDescent="0.2"/>
    <row r="186" s="155" customFormat="1" x14ac:dyDescent="0.2"/>
    <row r="187" s="155" customFormat="1" x14ac:dyDescent="0.2"/>
    <row r="188" s="155" customFormat="1" x14ac:dyDescent="0.2"/>
    <row r="189" s="155" customFormat="1" x14ac:dyDescent="0.2"/>
    <row r="190" s="155" customFormat="1" x14ac:dyDescent="0.2"/>
    <row r="191" s="155" customFormat="1" x14ac:dyDescent="0.2"/>
    <row r="192" s="155" customFormat="1" x14ac:dyDescent="0.2"/>
    <row r="193" spans="1:6" s="155" customFormat="1" x14ac:dyDescent="0.2"/>
    <row r="194" spans="1:6" s="155" customFormat="1" x14ac:dyDescent="0.2"/>
    <row r="195" spans="1:6" s="155" customFormat="1" x14ac:dyDescent="0.2"/>
    <row r="196" spans="1:6" s="155" customFormat="1" x14ac:dyDescent="0.2"/>
    <row r="197" spans="1:6" s="155" customFormat="1" x14ac:dyDescent="0.2"/>
    <row r="198" spans="1:6" s="155" customFormat="1" x14ac:dyDescent="0.2"/>
    <row r="199" spans="1:6" s="155" customFormat="1" x14ac:dyDescent="0.2"/>
    <row r="200" spans="1:6" s="155" customFormat="1" x14ac:dyDescent="0.2">
      <c r="A200" s="56"/>
      <c r="B200" s="56"/>
      <c r="C200" s="56"/>
      <c r="D200" s="56"/>
      <c r="E200" s="56"/>
      <c r="F200" s="56"/>
    </row>
    <row r="201" spans="1:6" s="155" customFormat="1" x14ac:dyDescent="0.2">
      <c r="A201" s="56"/>
      <c r="B201" s="56"/>
      <c r="C201" s="56"/>
      <c r="D201" s="56"/>
      <c r="E201" s="56"/>
      <c r="F201" s="56"/>
    </row>
    <row r="202" spans="1:6" s="155" customFormat="1" x14ac:dyDescent="0.2">
      <c r="A202" s="56"/>
      <c r="B202" s="56"/>
      <c r="C202" s="56"/>
      <c r="D202" s="56"/>
      <c r="E202" s="56"/>
      <c r="F202" s="56"/>
    </row>
    <row r="203" spans="1:6" s="155" customFormat="1" x14ac:dyDescent="0.2">
      <c r="A203" s="56"/>
      <c r="B203" s="56"/>
      <c r="C203" s="56"/>
      <c r="D203" s="56"/>
      <c r="E203" s="56"/>
      <c r="F203" s="56"/>
    </row>
    <row r="204" spans="1:6" s="155" customFormat="1" x14ac:dyDescent="0.2">
      <c r="A204" s="56"/>
      <c r="B204" s="56"/>
      <c r="C204" s="56"/>
      <c r="D204" s="56"/>
      <c r="E204" s="56"/>
      <c r="F204" s="56"/>
    </row>
    <row r="205" spans="1:6" s="155" customFormat="1" x14ac:dyDescent="0.2">
      <c r="A205" s="56"/>
      <c r="B205" s="56"/>
      <c r="C205" s="56"/>
      <c r="D205" s="56"/>
      <c r="E205" s="56"/>
      <c r="F205" s="56"/>
    </row>
    <row r="206" spans="1:6" s="155" customFormat="1" x14ac:dyDescent="0.2">
      <c r="A206" s="56"/>
      <c r="B206" s="56"/>
      <c r="C206" s="56"/>
      <c r="D206" s="56"/>
      <c r="E206" s="56"/>
      <c r="F206" s="56"/>
    </row>
  </sheetData>
  <mergeCells count="16">
    <mergeCell ref="A119:F119"/>
    <mergeCell ref="A110:F110"/>
    <mergeCell ref="A116:F118"/>
    <mergeCell ref="E15:F15"/>
    <mergeCell ref="A1:F1"/>
    <mergeCell ref="A14:F14"/>
    <mergeCell ref="B7:F7"/>
    <mergeCell ref="B10:F10"/>
    <mergeCell ref="B4:F4"/>
    <mergeCell ref="A73:F73"/>
    <mergeCell ref="A85:F85"/>
    <mergeCell ref="E66:F66"/>
    <mergeCell ref="A34:F34"/>
    <mergeCell ref="A55:F55"/>
    <mergeCell ref="A65:F65"/>
    <mergeCell ref="E35:F35"/>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F0"/>
  </sheetPr>
  <dimension ref="A1:S396"/>
  <sheetViews>
    <sheetView tabSelected="1" showRuler="0" view="pageLayout" topLeftCell="A33" zoomScaleNormal="100" workbookViewId="0">
      <selection activeCell="A61" sqref="A61:XFD61"/>
    </sheetView>
  </sheetViews>
  <sheetFormatPr defaultColWidth="9.140625" defaultRowHeight="12" x14ac:dyDescent="0.2"/>
  <cols>
    <col min="1" max="1" width="32.85546875" style="56" customWidth="1"/>
    <col min="2" max="5" width="9.140625" style="56"/>
    <col min="6" max="6" width="9.7109375" style="56" customWidth="1"/>
    <col min="7" max="7" width="12.85546875" style="56" bestFit="1" customWidth="1"/>
    <col min="8" max="16384" width="9.140625" style="56"/>
  </cols>
  <sheetData>
    <row r="1" spans="1:8" s="155" customFormat="1" x14ac:dyDescent="0.2">
      <c r="A1" s="468" t="s">
        <v>296</v>
      </c>
      <c r="B1" s="468"/>
      <c r="C1" s="468"/>
      <c r="D1" s="468"/>
      <c r="E1" s="468"/>
      <c r="F1" s="468"/>
    </row>
    <row r="2" spans="1:8" s="146" customFormat="1" x14ac:dyDescent="0.2">
      <c r="A2" s="305"/>
      <c r="B2" s="305"/>
      <c r="C2" s="305"/>
      <c r="D2" s="305"/>
      <c r="E2" s="305"/>
      <c r="F2" s="391" t="s">
        <v>329</v>
      </c>
    </row>
    <row r="3" spans="1:8" s="155" customFormat="1" x14ac:dyDescent="0.2">
      <c r="A3" s="257"/>
      <c r="B3" s="169">
        <v>2017</v>
      </c>
      <c r="C3" s="170">
        <v>2018</v>
      </c>
      <c r="D3" s="254">
        <v>2019</v>
      </c>
      <c r="E3" s="254">
        <v>2020</v>
      </c>
      <c r="F3" s="254">
        <v>2021</v>
      </c>
    </row>
    <row r="4" spans="1:8" s="155" customFormat="1" x14ac:dyDescent="0.2">
      <c r="A4" s="211" t="s">
        <v>166</v>
      </c>
      <c r="B4" s="258">
        <v>798</v>
      </c>
      <c r="C4" s="258">
        <v>688</v>
      </c>
      <c r="D4" s="258">
        <v>664</v>
      </c>
      <c r="E4" s="258">
        <v>606</v>
      </c>
      <c r="F4" s="258">
        <v>695</v>
      </c>
    </row>
    <row r="5" spans="1:8" s="155" customFormat="1" x14ac:dyDescent="0.2">
      <c r="A5" s="259" t="s">
        <v>0</v>
      </c>
      <c r="B5" s="260"/>
      <c r="C5" s="260"/>
      <c r="D5" s="260"/>
      <c r="E5" s="260"/>
      <c r="F5" s="260"/>
      <c r="H5" s="261"/>
    </row>
    <row r="6" spans="1:8" s="155" customFormat="1" x14ac:dyDescent="0.2">
      <c r="A6" s="161" t="s">
        <v>55</v>
      </c>
      <c r="B6" s="260">
        <v>103</v>
      </c>
      <c r="C6" s="260">
        <v>86</v>
      </c>
      <c r="D6" s="260">
        <v>102</v>
      </c>
      <c r="E6" s="260">
        <v>35</v>
      </c>
      <c r="F6" s="260">
        <v>47</v>
      </c>
      <c r="H6" s="261"/>
    </row>
    <row r="7" spans="1:8" s="155" customFormat="1" x14ac:dyDescent="0.2">
      <c r="A7" s="161" t="s">
        <v>56</v>
      </c>
      <c r="B7" s="260">
        <v>695</v>
      </c>
      <c r="C7" s="260">
        <v>602</v>
      </c>
      <c r="D7" s="260">
        <v>562</v>
      </c>
      <c r="E7" s="260">
        <v>571</v>
      </c>
      <c r="F7" s="260">
        <v>648</v>
      </c>
      <c r="H7" s="261"/>
    </row>
    <row r="8" spans="1:8" s="155" customFormat="1" x14ac:dyDescent="0.2">
      <c r="A8" s="183" t="s">
        <v>167</v>
      </c>
      <c r="B8" s="260"/>
      <c r="C8" s="260"/>
      <c r="D8" s="260"/>
      <c r="E8" s="260"/>
      <c r="F8" s="260"/>
      <c r="H8" s="146"/>
    </row>
    <row r="9" spans="1:8" s="155" customFormat="1" x14ac:dyDescent="0.2">
      <c r="A9" s="161" t="s">
        <v>57</v>
      </c>
      <c r="B9" s="262">
        <v>111</v>
      </c>
      <c r="C9" s="260">
        <v>88</v>
      </c>
      <c r="D9" s="260">
        <v>102</v>
      </c>
      <c r="E9" s="260">
        <v>98</v>
      </c>
      <c r="F9" s="260">
        <v>126</v>
      </c>
    </row>
    <row r="10" spans="1:8" s="155" customFormat="1" x14ac:dyDescent="0.2">
      <c r="A10" s="161" t="s">
        <v>58</v>
      </c>
      <c r="B10" s="262">
        <v>179</v>
      </c>
      <c r="C10" s="260">
        <v>153</v>
      </c>
      <c r="D10" s="260">
        <v>113</v>
      </c>
      <c r="E10" s="260">
        <v>147</v>
      </c>
      <c r="F10" s="260">
        <v>115</v>
      </c>
    </row>
    <row r="11" spans="1:8" s="155" customFormat="1" x14ac:dyDescent="0.2">
      <c r="A11" s="158" t="s">
        <v>59</v>
      </c>
      <c r="B11" s="263">
        <v>24</v>
      </c>
      <c r="C11" s="264">
        <v>20</v>
      </c>
      <c r="D11" s="264">
        <v>15</v>
      </c>
      <c r="E11" s="264">
        <v>20</v>
      </c>
      <c r="F11" s="264">
        <v>25</v>
      </c>
    </row>
    <row r="12" spans="1:8" s="155" customFormat="1" x14ac:dyDescent="0.2">
      <c r="B12" s="265"/>
      <c r="C12" s="265"/>
      <c r="D12" s="266"/>
      <c r="E12" s="266"/>
      <c r="F12" s="266"/>
    </row>
    <row r="13" spans="1:8" s="155" customFormat="1" ht="13.5" x14ac:dyDescent="0.2">
      <c r="A13" s="469" t="s">
        <v>312</v>
      </c>
      <c r="B13" s="469"/>
      <c r="C13" s="469"/>
      <c r="D13" s="469"/>
      <c r="E13" s="469"/>
      <c r="F13" s="469"/>
    </row>
    <row r="14" spans="1:8" s="155" customFormat="1" x14ac:dyDescent="0.2">
      <c r="A14" s="308"/>
      <c r="B14" s="308"/>
      <c r="C14" s="308"/>
      <c r="D14" s="308"/>
      <c r="E14" s="308"/>
      <c r="F14" s="391" t="s">
        <v>329</v>
      </c>
    </row>
    <row r="15" spans="1:8" s="155" customFormat="1" x14ac:dyDescent="0.2">
      <c r="A15" s="282"/>
      <c r="B15" s="171">
        <v>2017</v>
      </c>
      <c r="C15" s="292">
        <v>2018</v>
      </c>
      <c r="D15" s="292">
        <v>2019</v>
      </c>
      <c r="E15" s="292">
        <v>2020</v>
      </c>
      <c r="F15" s="292">
        <v>2021</v>
      </c>
    </row>
    <row r="16" spans="1:8" s="155" customFormat="1" x14ac:dyDescent="0.2">
      <c r="A16" s="211" t="s">
        <v>72</v>
      </c>
      <c r="B16" s="258">
        <v>1401</v>
      </c>
      <c r="C16" s="258">
        <v>1499</v>
      </c>
      <c r="D16" s="258">
        <v>1304</v>
      </c>
      <c r="E16" s="258">
        <v>774</v>
      </c>
      <c r="F16" s="258">
        <v>921</v>
      </c>
    </row>
    <row r="17" spans="1:19" s="155" customFormat="1" x14ac:dyDescent="0.2">
      <c r="A17" s="259" t="s">
        <v>0</v>
      </c>
      <c r="B17" s="260"/>
      <c r="C17" s="179"/>
      <c r="D17" s="179"/>
      <c r="E17" s="179"/>
      <c r="F17" s="179"/>
    </row>
    <row r="18" spans="1:19" s="155" customFormat="1" x14ac:dyDescent="0.2">
      <c r="A18" s="161" t="s">
        <v>60</v>
      </c>
      <c r="B18" s="260">
        <v>13</v>
      </c>
      <c r="C18" s="260">
        <v>8</v>
      </c>
      <c r="D18" s="260">
        <v>9</v>
      </c>
      <c r="E18" s="260">
        <v>7</v>
      </c>
      <c r="F18" s="260">
        <v>3</v>
      </c>
    </row>
    <row r="19" spans="1:19" s="155" customFormat="1" x14ac:dyDescent="0.2">
      <c r="A19" s="161" t="s">
        <v>61</v>
      </c>
      <c r="B19" s="260">
        <v>90</v>
      </c>
      <c r="C19" s="260">
        <v>109</v>
      </c>
      <c r="D19" s="260">
        <v>110</v>
      </c>
      <c r="E19" s="260">
        <v>86</v>
      </c>
      <c r="F19" s="260">
        <v>101</v>
      </c>
    </row>
    <row r="20" spans="1:19" s="155" customFormat="1" x14ac:dyDescent="0.2">
      <c r="A20" s="161" t="s">
        <v>238</v>
      </c>
      <c r="B20" s="260">
        <v>60</v>
      </c>
      <c r="C20" s="260">
        <v>46</v>
      </c>
      <c r="D20" s="260">
        <v>50</v>
      </c>
      <c r="E20" s="260">
        <v>29</v>
      </c>
      <c r="F20" s="260">
        <v>27</v>
      </c>
    </row>
    <row r="21" spans="1:19" s="155" customFormat="1" x14ac:dyDescent="0.2">
      <c r="A21" s="161" t="s">
        <v>236</v>
      </c>
      <c r="B21" s="260">
        <v>58</v>
      </c>
      <c r="C21" s="260">
        <v>44</v>
      </c>
      <c r="D21" s="260">
        <v>32</v>
      </c>
      <c r="E21" s="260">
        <v>22</v>
      </c>
      <c r="F21" s="260">
        <v>15</v>
      </c>
    </row>
    <row r="22" spans="1:19" s="155" customFormat="1" x14ac:dyDescent="0.2">
      <c r="A22" s="161" t="s">
        <v>64</v>
      </c>
      <c r="B22" s="260">
        <v>89</v>
      </c>
      <c r="C22" s="260">
        <v>92</v>
      </c>
      <c r="D22" s="260">
        <v>77</v>
      </c>
      <c r="E22" s="260">
        <v>47</v>
      </c>
      <c r="F22" s="260">
        <v>57</v>
      </c>
    </row>
    <row r="23" spans="1:19" s="155" customFormat="1" ht="24" x14ac:dyDescent="0.2">
      <c r="A23" s="185" t="s">
        <v>237</v>
      </c>
      <c r="B23" s="260">
        <v>125</v>
      </c>
      <c r="C23" s="260">
        <v>139</v>
      </c>
      <c r="D23" s="260">
        <v>135</v>
      </c>
      <c r="E23" s="260">
        <v>130</v>
      </c>
      <c r="F23" s="260">
        <v>153</v>
      </c>
    </row>
    <row r="24" spans="1:19" s="155" customFormat="1" x14ac:dyDescent="0.2">
      <c r="A24" s="161" t="s">
        <v>73</v>
      </c>
      <c r="B24" s="260">
        <v>56</v>
      </c>
      <c r="C24" s="260">
        <v>67</v>
      </c>
      <c r="D24" s="260">
        <v>64</v>
      </c>
      <c r="E24" s="260">
        <v>46</v>
      </c>
      <c r="F24" s="260">
        <v>50</v>
      </c>
    </row>
    <row r="25" spans="1:19" s="155" customFormat="1" x14ac:dyDescent="0.2">
      <c r="A25" s="158" t="s">
        <v>70</v>
      </c>
      <c r="B25" s="264">
        <v>910</v>
      </c>
      <c r="C25" s="264">
        <v>994</v>
      </c>
      <c r="D25" s="264">
        <v>827</v>
      </c>
      <c r="E25" s="264">
        <v>407</v>
      </c>
      <c r="F25" s="264">
        <v>515</v>
      </c>
    </row>
    <row r="26" spans="1:19" s="155" customFormat="1" x14ac:dyDescent="0.2">
      <c r="B26" s="265"/>
      <c r="C26" s="265"/>
      <c r="D26" s="266"/>
      <c r="E26" s="266"/>
      <c r="F26" s="266"/>
    </row>
    <row r="27" spans="1:19" s="155" customFormat="1" ht="28.5" customHeight="1" x14ac:dyDescent="0.2">
      <c r="A27" s="465" t="s">
        <v>313</v>
      </c>
      <c r="B27" s="465"/>
      <c r="C27" s="465"/>
      <c r="D27" s="465"/>
      <c r="E27" s="465"/>
      <c r="F27" s="465"/>
    </row>
    <row r="28" spans="1:19" s="155" customFormat="1" ht="12.75" customHeight="1" x14ac:dyDescent="0.2">
      <c r="A28" s="267"/>
      <c r="B28" s="267"/>
      <c r="C28" s="267"/>
      <c r="D28" s="470" t="s">
        <v>201</v>
      </c>
      <c r="E28" s="470"/>
      <c r="F28" s="470"/>
    </row>
    <row r="29" spans="1:19" s="155" customFormat="1" x14ac:dyDescent="0.2">
      <c r="A29" s="255"/>
      <c r="B29" s="169">
        <v>2017</v>
      </c>
      <c r="C29" s="170">
        <v>2018</v>
      </c>
      <c r="D29" s="254">
        <v>2019</v>
      </c>
      <c r="E29" s="254">
        <v>2020</v>
      </c>
      <c r="F29" s="361">
        <v>2021</v>
      </c>
    </row>
    <row r="30" spans="1:19" s="155" customFormat="1" x14ac:dyDescent="0.2">
      <c r="A30" s="173" t="s">
        <v>7</v>
      </c>
      <c r="B30" s="212">
        <v>231.8</v>
      </c>
      <c r="C30" s="268">
        <v>214.2</v>
      </c>
      <c r="D30" s="268">
        <v>212</v>
      </c>
      <c r="E30" s="268">
        <v>200.6</v>
      </c>
      <c r="F30" s="268">
        <v>207.9</v>
      </c>
      <c r="S30" s="155">
        <f>3/154*100</f>
        <v>1.948051948051948</v>
      </c>
    </row>
    <row r="31" spans="1:19" s="155" customFormat="1" x14ac:dyDescent="0.2">
      <c r="A31" s="259" t="s">
        <v>0</v>
      </c>
      <c r="B31" s="212"/>
      <c r="C31" s="268"/>
      <c r="D31" s="268"/>
      <c r="E31" s="268"/>
      <c r="F31" s="268"/>
    </row>
    <row r="32" spans="1:19" s="155" customFormat="1" x14ac:dyDescent="0.2">
      <c r="A32" s="161" t="s">
        <v>60</v>
      </c>
      <c r="B32" s="182">
        <v>1.2</v>
      </c>
      <c r="C32" s="269">
        <v>1</v>
      </c>
      <c r="D32" s="269">
        <v>1.2</v>
      </c>
      <c r="E32" s="270">
        <v>0.7</v>
      </c>
      <c r="F32" s="270">
        <v>1.3</v>
      </c>
    </row>
    <row r="33" spans="1:6" s="155" customFormat="1" x14ac:dyDescent="0.2">
      <c r="A33" s="161" t="s">
        <v>61</v>
      </c>
      <c r="B33" s="182">
        <v>2.5</v>
      </c>
      <c r="C33" s="269">
        <v>1</v>
      </c>
      <c r="D33" s="269">
        <v>1.2</v>
      </c>
      <c r="E33" s="270">
        <v>2.5</v>
      </c>
      <c r="F33" s="270">
        <v>1.1000000000000001</v>
      </c>
    </row>
    <row r="34" spans="1:6" s="155" customFormat="1" x14ac:dyDescent="0.2">
      <c r="A34" s="161" t="s">
        <v>62</v>
      </c>
      <c r="B34" s="182">
        <v>148.4</v>
      </c>
      <c r="C34" s="270">
        <v>131.5</v>
      </c>
      <c r="D34" s="270">
        <v>119.2</v>
      </c>
      <c r="E34" s="270">
        <v>120.7</v>
      </c>
      <c r="F34" s="270">
        <v>119.1</v>
      </c>
    </row>
    <row r="35" spans="1:6" s="155" customFormat="1" x14ac:dyDescent="0.2">
      <c r="A35" s="161" t="s">
        <v>63</v>
      </c>
      <c r="B35" s="182">
        <v>19.100000000000001</v>
      </c>
      <c r="C35" s="270">
        <v>18.100000000000001</v>
      </c>
      <c r="D35" s="270">
        <v>16.899999999999999</v>
      </c>
      <c r="E35" s="270">
        <v>17.3</v>
      </c>
      <c r="F35" s="270">
        <v>20.2</v>
      </c>
    </row>
    <row r="36" spans="1:6" s="155" customFormat="1" x14ac:dyDescent="0.2">
      <c r="A36" s="161" t="s">
        <v>239</v>
      </c>
      <c r="B36" s="182">
        <v>2.7</v>
      </c>
      <c r="C36" s="269">
        <v>2.2000000000000002</v>
      </c>
      <c r="D36" s="270">
        <v>3</v>
      </c>
      <c r="E36" s="270">
        <v>2.2999999999999998</v>
      </c>
      <c r="F36" s="270">
        <v>4.0999999999999996</v>
      </c>
    </row>
    <row r="37" spans="1:6" s="155" customFormat="1" x14ac:dyDescent="0.2">
      <c r="A37" s="161" t="s">
        <v>64</v>
      </c>
      <c r="B37" s="187">
        <v>11.9</v>
      </c>
      <c r="C37" s="271">
        <v>10.9</v>
      </c>
      <c r="D37" s="271">
        <v>16.600000000000001</v>
      </c>
      <c r="E37" s="271">
        <v>10.1</v>
      </c>
      <c r="F37" s="271">
        <v>18.399999999999999</v>
      </c>
    </row>
    <row r="38" spans="1:6" s="155" customFormat="1" x14ac:dyDescent="0.2">
      <c r="A38" s="161" t="s">
        <v>65</v>
      </c>
      <c r="B38" s="187">
        <v>6.4</v>
      </c>
      <c r="C38" s="271">
        <v>3.8</v>
      </c>
      <c r="D38" s="271">
        <v>2.2999999999999998</v>
      </c>
      <c r="E38" s="271">
        <v>2.2999999999999998</v>
      </c>
      <c r="F38" s="271">
        <v>2.9</v>
      </c>
    </row>
    <row r="39" spans="1:6" s="155" customFormat="1" x14ac:dyDescent="0.2">
      <c r="A39" s="158" t="s">
        <v>240</v>
      </c>
      <c r="B39" s="193">
        <f t="shared" ref="B39:E39" si="0">B30-(B32+B33+B34+B35+B36+B37+B38)</f>
        <v>39.600000000000023</v>
      </c>
      <c r="C39" s="193">
        <f t="shared" si="0"/>
        <v>45.699999999999989</v>
      </c>
      <c r="D39" s="193">
        <f t="shared" si="0"/>
        <v>51.599999999999994</v>
      </c>
      <c r="E39" s="193">
        <f t="shared" si="0"/>
        <v>44.69999999999996</v>
      </c>
      <c r="F39" s="193">
        <v>40.799999999999997</v>
      </c>
    </row>
    <row r="40" spans="1:6" s="155" customFormat="1" x14ac:dyDescent="0.2">
      <c r="D40" s="272"/>
    </row>
    <row r="41" spans="1:6" s="155" customFormat="1" ht="13.5" x14ac:dyDescent="0.2">
      <c r="A41" s="460" t="s">
        <v>314</v>
      </c>
      <c r="B41" s="460"/>
      <c r="C41" s="460"/>
      <c r="D41" s="460"/>
      <c r="E41" s="460"/>
      <c r="F41" s="460"/>
    </row>
    <row r="42" spans="1:6" s="146" customFormat="1" x14ac:dyDescent="0.2">
      <c r="A42" s="156"/>
      <c r="B42" s="156"/>
      <c r="C42" s="156"/>
      <c r="D42" s="156"/>
      <c r="E42" s="156"/>
      <c r="F42" s="392" t="s">
        <v>330</v>
      </c>
    </row>
    <row r="43" spans="1:6" s="155" customFormat="1" x14ac:dyDescent="0.2">
      <c r="A43" s="158"/>
      <c r="B43" s="159">
        <v>2017</v>
      </c>
      <c r="C43" s="303">
        <v>2018</v>
      </c>
      <c r="D43" s="304">
        <v>2019</v>
      </c>
      <c r="E43" s="304">
        <v>2020</v>
      </c>
      <c r="F43" s="304">
        <v>2021</v>
      </c>
    </row>
    <row r="44" spans="1:6" s="155" customFormat="1" x14ac:dyDescent="0.2">
      <c r="A44" s="237" t="s">
        <v>13</v>
      </c>
    </row>
    <row r="45" spans="1:6" s="155" customFormat="1" x14ac:dyDescent="0.2">
      <c r="A45" s="273" t="s">
        <v>4</v>
      </c>
      <c r="B45" s="274">
        <v>1384</v>
      </c>
      <c r="C45" s="275">
        <v>1254</v>
      </c>
      <c r="D45" s="275">
        <v>1215</v>
      </c>
      <c r="E45" s="275">
        <v>1137</v>
      </c>
      <c r="F45" s="275">
        <v>1163</v>
      </c>
    </row>
    <row r="46" spans="1:6" s="155" customFormat="1" x14ac:dyDescent="0.2">
      <c r="A46" s="161" t="s">
        <v>2</v>
      </c>
      <c r="B46" s="266">
        <v>120</v>
      </c>
      <c r="C46" s="276">
        <v>123</v>
      </c>
      <c r="D46" s="276">
        <v>108</v>
      </c>
      <c r="E46" s="276">
        <v>81</v>
      </c>
      <c r="F46" s="276">
        <v>76</v>
      </c>
    </row>
    <row r="47" spans="1:6" s="155" customFormat="1" x14ac:dyDescent="0.2">
      <c r="A47" s="161" t="s">
        <v>1</v>
      </c>
      <c r="B47" s="266">
        <v>1264</v>
      </c>
      <c r="C47" s="276">
        <v>1131</v>
      </c>
      <c r="D47" s="276">
        <v>1107</v>
      </c>
      <c r="E47" s="276">
        <v>1056</v>
      </c>
      <c r="F47" s="276">
        <v>1087</v>
      </c>
    </row>
    <row r="48" spans="1:6" s="155" customFormat="1" x14ac:dyDescent="0.2">
      <c r="A48" s="237" t="s">
        <v>168</v>
      </c>
      <c r="B48" s="266"/>
      <c r="C48" s="277"/>
      <c r="D48" s="277"/>
      <c r="E48" s="277"/>
      <c r="F48" s="277"/>
    </row>
    <row r="49" spans="1:6" s="155" customFormat="1" x14ac:dyDescent="0.2">
      <c r="A49" s="161" t="s">
        <v>4</v>
      </c>
      <c r="B49" s="265">
        <v>89</v>
      </c>
      <c r="C49" s="276">
        <v>78</v>
      </c>
      <c r="D49" s="276">
        <v>70</v>
      </c>
      <c r="E49" s="276">
        <v>66</v>
      </c>
      <c r="F49" s="276">
        <v>72</v>
      </c>
    </row>
    <row r="50" spans="1:6" s="155" customFormat="1" x14ac:dyDescent="0.2">
      <c r="A50" s="161" t="s">
        <v>2</v>
      </c>
      <c r="B50" s="265">
        <v>13</v>
      </c>
      <c r="C50" s="276">
        <v>16</v>
      </c>
      <c r="D50" s="276">
        <v>11</v>
      </c>
      <c r="E50" s="276">
        <v>11</v>
      </c>
      <c r="F50" s="276">
        <v>10</v>
      </c>
    </row>
    <row r="51" spans="1:6" s="155" customFormat="1" x14ac:dyDescent="0.2">
      <c r="A51" s="161" t="s">
        <v>1</v>
      </c>
      <c r="B51" s="265">
        <v>76</v>
      </c>
      <c r="C51" s="276">
        <v>62</v>
      </c>
      <c r="D51" s="276">
        <v>59</v>
      </c>
      <c r="E51" s="276">
        <v>55</v>
      </c>
      <c r="F51" s="276">
        <v>62</v>
      </c>
    </row>
    <row r="52" spans="1:6" s="155" customFormat="1" x14ac:dyDescent="0.2">
      <c r="A52" s="237" t="s">
        <v>66</v>
      </c>
      <c r="B52" s="265"/>
      <c r="C52" s="277"/>
      <c r="D52" s="277"/>
      <c r="E52" s="277"/>
      <c r="F52" s="277"/>
    </row>
    <row r="53" spans="1:6" s="155" customFormat="1" x14ac:dyDescent="0.2">
      <c r="A53" s="161" t="s">
        <v>4</v>
      </c>
      <c r="B53" s="265">
        <v>404</v>
      </c>
      <c r="C53" s="276">
        <v>396</v>
      </c>
      <c r="D53" s="276">
        <v>393</v>
      </c>
      <c r="E53" s="276">
        <v>377</v>
      </c>
      <c r="F53" s="276">
        <v>427</v>
      </c>
    </row>
    <row r="54" spans="1:6" s="155" customFormat="1" x14ac:dyDescent="0.2">
      <c r="A54" s="161" t="s">
        <v>2</v>
      </c>
      <c r="B54" s="265">
        <v>44</v>
      </c>
      <c r="C54" s="276">
        <v>47</v>
      </c>
      <c r="D54" s="276">
        <v>52</v>
      </c>
      <c r="E54" s="276">
        <v>36</v>
      </c>
      <c r="F54" s="276">
        <v>42</v>
      </c>
    </row>
    <row r="55" spans="1:6" s="155" customFormat="1" x14ac:dyDescent="0.2">
      <c r="A55" s="161" t="s">
        <v>1</v>
      </c>
      <c r="B55" s="265">
        <v>360</v>
      </c>
      <c r="C55" s="276">
        <v>349</v>
      </c>
      <c r="D55" s="276">
        <v>341</v>
      </c>
      <c r="E55" s="276">
        <v>341</v>
      </c>
      <c r="F55" s="276">
        <v>385</v>
      </c>
    </row>
    <row r="56" spans="1:6" s="155" customFormat="1" x14ac:dyDescent="0.2">
      <c r="A56" s="237" t="s">
        <v>67</v>
      </c>
      <c r="B56" s="265"/>
      <c r="C56" s="277"/>
      <c r="D56" s="277"/>
      <c r="E56" s="277"/>
      <c r="F56" s="277"/>
    </row>
    <row r="57" spans="1:6" s="155" customFormat="1" x14ac:dyDescent="0.2">
      <c r="A57" s="161" t="s">
        <v>4</v>
      </c>
      <c r="B57" s="265">
        <v>891</v>
      </c>
      <c r="C57" s="276">
        <v>780</v>
      </c>
      <c r="D57" s="276">
        <v>752</v>
      </c>
      <c r="E57" s="276">
        <v>694</v>
      </c>
      <c r="F57" s="276">
        <v>664</v>
      </c>
    </row>
    <row r="58" spans="1:6" s="155" customFormat="1" x14ac:dyDescent="0.2">
      <c r="A58" s="161" t="s">
        <v>2</v>
      </c>
      <c r="B58" s="265">
        <v>63</v>
      </c>
      <c r="C58" s="276">
        <v>60</v>
      </c>
      <c r="D58" s="276">
        <v>45</v>
      </c>
      <c r="E58" s="276">
        <v>34</v>
      </c>
      <c r="F58" s="276">
        <v>24</v>
      </c>
    </row>
    <row r="59" spans="1:6" s="155" customFormat="1" x14ac:dyDescent="0.2">
      <c r="A59" s="158" t="s">
        <v>1</v>
      </c>
      <c r="B59" s="278">
        <v>828</v>
      </c>
      <c r="C59" s="279">
        <v>720</v>
      </c>
      <c r="D59" s="279">
        <v>707</v>
      </c>
      <c r="E59" s="279">
        <v>660</v>
      </c>
      <c r="F59" s="279">
        <v>640</v>
      </c>
    </row>
    <row r="60" spans="1:6" s="155" customFormat="1" ht="12.75" customHeight="1" x14ac:dyDescent="0.2">
      <c r="B60" s="280"/>
      <c r="C60" s="280"/>
      <c r="D60" s="281"/>
      <c r="E60" s="281"/>
      <c r="F60" s="281"/>
    </row>
    <row r="61" spans="1:6" s="155" customFormat="1" ht="27.75" customHeight="1" x14ac:dyDescent="0.2">
      <c r="A61" s="468" t="s">
        <v>315</v>
      </c>
      <c r="B61" s="468"/>
      <c r="C61" s="468"/>
      <c r="D61" s="468"/>
      <c r="E61" s="468"/>
      <c r="F61" s="468"/>
    </row>
    <row r="62" spans="1:6" s="146" customFormat="1" ht="12.75" customHeight="1" x14ac:dyDescent="0.2">
      <c r="A62" s="305"/>
      <c r="B62" s="305"/>
      <c r="C62" s="305"/>
      <c r="D62" s="305"/>
      <c r="E62" s="305"/>
      <c r="F62" s="390" t="s">
        <v>330</v>
      </c>
    </row>
    <row r="63" spans="1:6" s="155" customFormat="1" ht="12.75" customHeight="1" x14ac:dyDescent="0.2">
      <c r="A63" s="282"/>
      <c r="B63" s="169">
        <v>2017</v>
      </c>
      <c r="C63" s="170">
        <v>2018</v>
      </c>
      <c r="D63" s="254">
        <v>2019</v>
      </c>
      <c r="E63" s="254">
        <v>2020</v>
      </c>
      <c r="F63" s="254">
        <v>2021</v>
      </c>
    </row>
    <row r="64" spans="1:6" s="155" customFormat="1" x14ac:dyDescent="0.2">
      <c r="A64" s="211" t="s">
        <v>7</v>
      </c>
      <c r="B64" s="283">
        <v>377</v>
      </c>
      <c r="C64" s="283">
        <v>446</v>
      </c>
      <c r="D64" s="283">
        <v>435</v>
      </c>
      <c r="E64" s="283">
        <v>318</v>
      </c>
      <c r="F64" s="283">
        <v>330</v>
      </c>
    </row>
    <row r="65" spans="1:7" s="155" customFormat="1" x14ac:dyDescent="0.2">
      <c r="A65" s="259" t="s">
        <v>69</v>
      </c>
      <c r="B65" s="250"/>
      <c r="C65" s="284"/>
      <c r="D65" s="284"/>
      <c r="E65" s="284"/>
      <c r="F65" s="284"/>
    </row>
    <row r="66" spans="1:7" s="155" customFormat="1" x14ac:dyDescent="0.2">
      <c r="A66" s="161" t="s">
        <v>60</v>
      </c>
      <c r="B66" s="250">
        <v>11</v>
      </c>
      <c r="C66" s="284">
        <v>6</v>
      </c>
      <c r="D66" s="284">
        <v>7</v>
      </c>
      <c r="E66" s="284">
        <v>6</v>
      </c>
      <c r="F66" s="284">
        <v>4</v>
      </c>
    </row>
    <row r="67" spans="1:7" s="155" customFormat="1" x14ac:dyDescent="0.2">
      <c r="A67" s="161" t="s">
        <v>61</v>
      </c>
      <c r="B67" s="250">
        <v>13</v>
      </c>
      <c r="C67" s="284">
        <v>8</v>
      </c>
      <c r="D67" s="284">
        <v>5</v>
      </c>
      <c r="E67" s="284">
        <v>12</v>
      </c>
      <c r="F67" s="284">
        <v>7</v>
      </c>
    </row>
    <row r="68" spans="1:7" s="155" customFormat="1" x14ac:dyDescent="0.2">
      <c r="A68" s="161" t="s">
        <v>62</v>
      </c>
      <c r="B68" s="250">
        <v>209</v>
      </c>
      <c r="C68" s="284">
        <v>208</v>
      </c>
      <c r="D68" s="284">
        <v>204</v>
      </c>
      <c r="E68" s="284">
        <v>119</v>
      </c>
      <c r="F68" s="284">
        <v>146</v>
      </c>
    </row>
    <row r="69" spans="1:7" s="155" customFormat="1" x14ac:dyDescent="0.2">
      <c r="A69" s="161" t="s">
        <v>63</v>
      </c>
      <c r="B69" s="284">
        <v>19</v>
      </c>
      <c r="C69" s="284">
        <v>40</v>
      </c>
      <c r="D69" s="284">
        <v>29</v>
      </c>
      <c r="E69" s="284">
        <v>13</v>
      </c>
      <c r="F69" s="284">
        <v>30</v>
      </c>
    </row>
    <row r="70" spans="1:7" s="155" customFormat="1" x14ac:dyDescent="0.2">
      <c r="A70" s="161" t="s">
        <v>235</v>
      </c>
      <c r="B70" s="250">
        <v>11</v>
      </c>
      <c r="C70" s="284">
        <v>13</v>
      </c>
      <c r="D70" s="284">
        <v>7</v>
      </c>
      <c r="E70" s="284">
        <v>6</v>
      </c>
      <c r="F70" s="284">
        <v>8</v>
      </c>
    </row>
    <row r="71" spans="1:7" s="155" customFormat="1" x14ac:dyDescent="0.2">
      <c r="A71" s="161" t="s">
        <v>64</v>
      </c>
      <c r="B71" s="250">
        <v>37</v>
      </c>
      <c r="C71" s="284">
        <v>46</v>
      </c>
      <c r="D71" s="284">
        <v>56</v>
      </c>
      <c r="E71" s="284">
        <v>45</v>
      </c>
      <c r="F71" s="284">
        <v>39</v>
      </c>
    </row>
    <row r="72" spans="1:7" s="155" customFormat="1" x14ac:dyDescent="0.2">
      <c r="A72" s="161" t="s">
        <v>65</v>
      </c>
      <c r="B72" s="250">
        <v>6</v>
      </c>
      <c r="C72" s="284">
        <v>16</v>
      </c>
      <c r="D72" s="284">
        <v>8</v>
      </c>
      <c r="E72" s="284">
        <v>9</v>
      </c>
      <c r="F72" s="284">
        <v>7</v>
      </c>
    </row>
    <row r="73" spans="1:7" s="155" customFormat="1" x14ac:dyDescent="0.2">
      <c r="A73" s="158" t="s">
        <v>70</v>
      </c>
      <c r="B73" s="285">
        <v>71</v>
      </c>
      <c r="C73" s="286">
        <v>109</v>
      </c>
      <c r="D73" s="286">
        <v>119</v>
      </c>
      <c r="E73" s="286">
        <v>108</v>
      </c>
      <c r="F73" s="286">
        <v>89</v>
      </c>
    </row>
    <row r="74" spans="1:7" s="155" customFormat="1" x14ac:dyDescent="0.2">
      <c r="A74" s="146"/>
      <c r="B74" s="306"/>
      <c r="C74" s="307"/>
      <c r="D74" s="307"/>
      <c r="E74" s="307"/>
      <c r="F74" s="307"/>
    </row>
    <row r="75" spans="1:7" s="155" customFormat="1" ht="13.5" x14ac:dyDescent="0.2">
      <c r="A75" s="469" t="s">
        <v>316</v>
      </c>
      <c r="B75" s="469"/>
      <c r="C75" s="469"/>
      <c r="D75" s="469"/>
      <c r="E75" s="469"/>
      <c r="F75" s="469"/>
    </row>
    <row r="76" spans="1:7" s="146" customFormat="1" x14ac:dyDescent="0.2">
      <c r="A76" s="308"/>
      <c r="B76" s="308"/>
      <c r="C76" s="308"/>
      <c r="D76" s="308"/>
      <c r="E76" s="308"/>
      <c r="F76" s="390" t="s">
        <v>330</v>
      </c>
    </row>
    <row r="77" spans="1:7" s="155" customFormat="1" x14ac:dyDescent="0.2">
      <c r="A77" s="282"/>
      <c r="B77" s="169">
        <v>2017</v>
      </c>
      <c r="C77" s="170">
        <v>2018</v>
      </c>
      <c r="D77" s="254">
        <v>2019</v>
      </c>
      <c r="E77" s="254">
        <v>2020</v>
      </c>
      <c r="F77" s="254">
        <v>2021</v>
      </c>
    </row>
    <row r="78" spans="1:7" s="155" customFormat="1" x14ac:dyDescent="0.2">
      <c r="A78" s="211" t="s">
        <v>7</v>
      </c>
      <c r="B78" s="287">
        <v>377</v>
      </c>
      <c r="C78" s="287">
        <v>446</v>
      </c>
      <c r="D78" s="287">
        <v>435</v>
      </c>
      <c r="E78" s="287">
        <v>318</v>
      </c>
      <c r="F78" s="287">
        <v>330</v>
      </c>
    </row>
    <row r="79" spans="1:7" s="155" customFormat="1" x14ac:dyDescent="0.2">
      <c r="A79" s="259" t="s">
        <v>71</v>
      </c>
      <c r="B79" s="250"/>
      <c r="C79" s="288"/>
      <c r="D79" s="288"/>
      <c r="E79" s="288"/>
      <c r="F79" s="288"/>
    </row>
    <row r="80" spans="1:7" s="155" customFormat="1" x14ac:dyDescent="0.2">
      <c r="A80" s="161" t="s">
        <v>202</v>
      </c>
      <c r="B80" s="250">
        <v>91</v>
      </c>
      <c r="C80" s="250">
        <v>93</v>
      </c>
      <c r="D80" s="250">
        <v>109</v>
      </c>
      <c r="E80" s="250">
        <v>131</v>
      </c>
      <c r="F80" s="250">
        <v>174</v>
      </c>
      <c r="G80" s="289"/>
    </row>
    <row r="81" spans="1:7" s="155" customFormat="1" x14ac:dyDescent="0.2">
      <c r="A81" s="161" t="s">
        <v>203</v>
      </c>
      <c r="B81" s="250">
        <v>21</v>
      </c>
      <c r="C81" s="250">
        <v>41</v>
      </c>
      <c r="D81" s="250">
        <v>31</v>
      </c>
      <c r="E81" s="250">
        <v>21</v>
      </c>
      <c r="F81" s="250">
        <v>25</v>
      </c>
      <c r="G81" s="289"/>
    </row>
    <row r="82" spans="1:7" s="155" customFormat="1" x14ac:dyDescent="0.2">
      <c r="A82" s="161" t="s">
        <v>204</v>
      </c>
      <c r="B82" s="250">
        <v>159</v>
      </c>
      <c r="C82" s="250">
        <v>162</v>
      </c>
      <c r="D82" s="250">
        <v>183</v>
      </c>
      <c r="E82" s="250">
        <v>140</v>
      </c>
      <c r="F82" s="250">
        <v>113</v>
      </c>
      <c r="G82" s="289"/>
    </row>
    <row r="83" spans="1:7" s="155" customFormat="1" x14ac:dyDescent="0.2">
      <c r="A83" s="161" t="s">
        <v>205</v>
      </c>
      <c r="B83" s="250">
        <v>59</v>
      </c>
      <c r="C83" s="250">
        <v>92</v>
      </c>
      <c r="D83" s="250">
        <v>80</v>
      </c>
      <c r="E83" s="250">
        <v>17</v>
      </c>
      <c r="F83" s="250">
        <v>16</v>
      </c>
      <c r="G83" s="289"/>
    </row>
    <row r="84" spans="1:7" s="155" customFormat="1" x14ac:dyDescent="0.2">
      <c r="A84" s="158" t="s">
        <v>206</v>
      </c>
      <c r="B84" s="285">
        <v>47</v>
      </c>
      <c r="C84" s="285">
        <v>58</v>
      </c>
      <c r="D84" s="285">
        <v>32</v>
      </c>
      <c r="E84" s="285">
        <v>9</v>
      </c>
      <c r="F84" s="285">
        <v>2</v>
      </c>
      <c r="G84" s="289"/>
    </row>
    <row r="85" spans="1:7" s="155" customFormat="1" x14ac:dyDescent="0.2">
      <c r="B85" s="290"/>
      <c r="C85" s="290"/>
      <c r="D85" s="290"/>
      <c r="E85" s="290"/>
      <c r="F85" s="290"/>
      <c r="G85" s="291"/>
    </row>
    <row r="86" spans="1:7" s="155" customFormat="1" ht="15.75" customHeight="1" x14ac:dyDescent="0.2">
      <c r="A86" s="469" t="s">
        <v>324</v>
      </c>
      <c r="B86" s="469"/>
      <c r="C86" s="469"/>
      <c r="D86" s="469"/>
      <c r="E86" s="469"/>
      <c r="F86" s="469"/>
    </row>
    <row r="87" spans="1:7" s="146" customFormat="1" x14ac:dyDescent="0.2">
      <c r="A87" s="308"/>
      <c r="B87" s="308"/>
      <c r="C87" s="308"/>
      <c r="D87" s="308"/>
      <c r="E87" s="390" t="s">
        <v>330</v>
      </c>
      <c r="F87" s="308"/>
    </row>
    <row r="88" spans="1:7" s="155" customFormat="1" x14ac:dyDescent="0.2">
      <c r="A88" s="293"/>
      <c r="B88" s="294">
        <v>2018</v>
      </c>
      <c r="C88" s="295">
        <v>2019</v>
      </c>
      <c r="D88" s="295">
        <v>2020</v>
      </c>
      <c r="E88" s="296">
        <v>2021</v>
      </c>
      <c r="F88" s="146"/>
    </row>
    <row r="89" spans="1:7" s="155" customFormat="1" ht="24" x14ac:dyDescent="0.2">
      <c r="A89" s="297" t="s">
        <v>251</v>
      </c>
      <c r="B89" s="298">
        <v>61</v>
      </c>
      <c r="C89" s="298">
        <v>33</v>
      </c>
      <c r="D89" s="298">
        <v>41</v>
      </c>
      <c r="E89" s="298">
        <v>45</v>
      </c>
    </row>
    <row r="90" spans="1:7" s="155" customFormat="1" x14ac:dyDescent="0.2">
      <c r="A90" s="259" t="s">
        <v>0</v>
      </c>
      <c r="B90" s="298"/>
      <c r="C90" s="298"/>
      <c r="D90" s="298"/>
      <c r="E90" s="298"/>
    </row>
    <row r="91" spans="1:7" s="155" customFormat="1" x14ac:dyDescent="0.2">
      <c r="A91" s="299" t="s">
        <v>322</v>
      </c>
      <c r="B91" s="300">
        <v>24</v>
      </c>
      <c r="C91" s="300">
        <v>10</v>
      </c>
      <c r="D91" s="300">
        <v>13</v>
      </c>
      <c r="E91" s="300">
        <v>15</v>
      </c>
    </row>
    <row r="92" spans="1:7" s="155" customFormat="1" x14ac:dyDescent="0.2">
      <c r="A92" s="301" t="s">
        <v>323</v>
      </c>
      <c r="B92" s="302">
        <v>37</v>
      </c>
      <c r="C92" s="302">
        <v>23</v>
      </c>
      <c r="D92" s="302">
        <v>28</v>
      </c>
      <c r="E92" s="302">
        <v>30</v>
      </c>
    </row>
    <row r="93" spans="1:7" s="155" customFormat="1" x14ac:dyDescent="0.2"/>
    <row r="94" spans="1:7" s="155" customFormat="1" ht="50.45" customHeight="1" x14ac:dyDescent="0.2">
      <c r="A94" s="458" t="s">
        <v>319</v>
      </c>
      <c r="B94" s="458"/>
      <c r="C94" s="458"/>
      <c r="D94" s="458"/>
      <c r="E94" s="458"/>
      <c r="F94" s="458"/>
    </row>
    <row r="95" spans="1:7" s="155" customFormat="1" ht="96" customHeight="1" x14ac:dyDescent="0.2">
      <c r="A95" s="458" t="s">
        <v>320</v>
      </c>
      <c r="B95" s="458"/>
      <c r="C95" s="458"/>
      <c r="D95" s="458"/>
      <c r="E95" s="458"/>
      <c r="F95" s="458"/>
    </row>
    <row r="96" spans="1:7" s="155" customFormat="1" ht="14.25" x14ac:dyDescent="0.2">
      <c r="A96" s="458" t="s">
        <v>321</v>
      </c>
      <c r="B96" s="458"/>
      <c r="C96" s="458"/>
      <c r="D96" s="458"/>
      <c r="E96" s="458"/>
      <c r="F96" s="458"/>
    </row>
    <row r="97" spans="1:6" s="155" customFormat="1" ht="14.25" x14ac:dyDescent="0.2">
      <c r="A97" s="385"/>
      <c r="B97" s="386"/>
      <c r="C97" s="386"/>
      <c r="D97" s="386"/>
      <c r="E97" s="386"/>
      <c r="F97" s="386"/>
    </row>
    <row r="98" spans="1:6" s="155" customFormat="1" x14ac:dyDescent="0.2"/>
    <row r="99" spans="1:6" s="155" customFormat="1" x14ac:dyDescent="0.2"/>
    <row r="100" spans="1:6" s="155" customFormat="1" x14ac:dyDescent="0.2"/>
    <row r="101" spans="1:6" s="155" customFormat="1" x14ac:dyDescent="0.2"/>
    <row r="102" spans="1:6" s="155" customFormat="1" x14ac:dyDescent="0.2"/>
    <row r="103" spans="1:6" s="155" customFormat="1" x14ac:dyDescent="0.2"/>
    <row r="104" spans="1:6" s="155" customFormat="1" x14ac:dyDescent="0.2"/>
    <row r="105" spans="1:6" s="155" customFormat="1" x14ac:dyDescent="0.2"/>
    <row r="106" spans="1:6" s="155" customFormat="1" x14ac:dyDescent="0.2"/>
    <row r="107" spans="1:6" s="155" customFormat="1" x14ac:dyDescent="0.2"/>
    <row r="108" spans="1:6" s="155" customFormat="1" x14ac:dyDescent="0.2"/>
    <row r="109" spans="1:6" s="155" customFormat="1" x14ac:dyDescent="0.2"/>
    <row r="110" spans="1:6" s="155" customFormat="1" x14ac:dyDescent="0.2"/>
    <row r="111" spans="1:6" s="155" customFormat="1" x14ac:dyDescent="0.2"/>
    <row r="112" spans="1:6" s="155" customFormat="1" x14ac:dyDescent="0.2"/>
    <row r="113" s="155" customFormat="1" x14ac:dyDescent="0.2"/>
    <row r="114" s="155" customFormat="1" x14ac:dyDescent="0.2"/>
    <row r="115" s="155" customFormat="1" x14ac:dyDescent="0.2"/>
    <row r="116" s="155" customFormat="1" x14ac:dyDescent="0.2"/>
    <row r="117" s="155" customFormat="1" x14ac:dyDescent="0.2"/>
    <row r="118" s="155" customFormat="1" x14ac:dyDescent="0.2"/>
    <row r="119" s="155" customFormat="1" x14ac:dyDescent="0.2"/>
    <row r="120" s="155" customFormat="1" x14ac:dyDescent="0.2"/>
    <row r="121" s="155" customFormat="1" x14ac:dyDescent="0.2"/>
    <row r="122" s="155" customFormat="1" x14ac:dyDescent="0.2"/>
    <row r="123" s="155" customFormat="1" x14ac:dyDescent="0.2"/>
    <row r="124" s="155" customFormat="1" x14ac:dyDescent="0.2"/>
    <row r="125" s="155" customFormat="1" x14ac:dyDescent="0.2"/>
    <row r="126" s="155" customFormat="1" x14ac:dyDescent="0.2"/>
    <row r="127" s="155" customFormat="1" x14ac:dyDescent="0.2"/>
    <row r="128" s="155" customFormat="1" x14ac:dyDescent="0.2"/>
    <row r="129" s="155" customFormat="1" x14ac:dyDescent="0.2"/>
    <row r="130" s="155" customFormat="1" x14ac:dyDescent="0.2"/>
    <row r="131" s="155" customFormat="1" x14ac:dyDescent="0.2"/>
    <row r="132" s="155" customFormat="1" x14ac:dyDescent="0.2"/>
    <row r="133" s="155" customFormat="1" x14ac:dyDescent="0.2"/>
    <row r="134" s="155" customFormat="1" x14ac:dyDescent="0.2"/>
    <row r="135" s="155" customFormat="1" x14ac:dyDescent="0.2"/>
    <row r="136" s="155" customFormat="1" x14ac:dyDescent="0.2"/>
    <row r="137" s="155" customFormat="1" x14ac:dyDescent="0.2"/>
    <row r="138" s="155" customFormat="1" x14ac:dyDescent="0.2"/>
    <row r="139" s="155" customFormat="1" x14ac:dyDescent="0.2"/>
    <row r="140" s="155" customFormat="1" x14ac:dyDescent="0.2"/>
    <row r="141" s="155" customFormat="1" x14ac:dyDescent="0.2"/>
    <row r="142" s="155" customFormat="1" x14ac:dyDescent="0.2"/>
    <row r="143" s="155" customFormat="1" x14ac:dyDescent="0.2"/>
    <row r="144" s="155" customFormat="1" x14ac:dyDescent="0.2"/>
    <row r="145" s="155" customFormat="1" x14ac:dyDescent="0.2"/>
    <row r="146" s="155" customFormat="1" x14ac:dyDescent="0.2"/>
    <row r="147" s="155" customFormat="1" x14ac:dyDescent="0.2"/>
    <row r="148" s="155" customFormat="1" x14ac:dyDescent="0.2"/>
    <row r="149" s="155" customFormat="1" x14ac:dyDescent="0.2"/>
    <row r="150" s="155" customFormat="1" x14ac:dyDescent="0.2"/>
    <row r="151" s="155" customFormat="1" x14ac:dyDescent="0.2"/>
    <row r="152" s="155" customFormat="1" x14ac:dyDescent="0.2"/>
    <row r="153" s="155" customFormat="1" x14ac:dyDescent="0.2"/>
    <row r="154" s="155" customFormat="1" x14ac:dyDescent="0.2"/>
    <row r="155" s="155" customFormat="1" x14ac:dyDescent="0.2"/>
    <row r="156" s="155" customFormat="1" x14ac:dyDescent="0.2"/>
    <row r="157" s="155" customFormat="1" x14ac:dyDescent="0.2"/>
    <row r="158" s="155" customFormat="1" x14ac:dyDescent="0.2"/>
    <row r="159" s="155" customFormat="1" x14ac:dyDescent="0.2"/>
    <row r="160" s="155" customFormat="1" x14ac:dyDescent="0.2"/>
    <row r="161" s="155" customFormat="1" x14ac:dyDescent="0.2"/>
    <row r="162" s="155" customFormat="1" x14ac:dyDescent="0.2"/>
    <row r="163" s="155" customFormat="1" x14ac:dyDescent="0.2"/>
    <row r="164" s="155" customFormat="1" x14ac:dyDescent="0.2"/>
    <row r="165" s="155" customFormat="1" x14ac:dyDescent="0.2"/>
    <row r="166" s="155" customFormat="1" x14ac:dyDescent="0.2"/>
    <row r="167" s="155" customFormat="1" x14ac:dyDescent="0.2"/>
    <row r="168" s="155" customFormat="1" x14ac:dyDescent="0.2"/>
    <row r="169" s="155" customFormat="1" x14ac:dyDescent="0.2"/>
    <row r="170" s="155" customFormat="1" x14ac:dyDescent="0.2"/>
    <row r="171" s="155" customFormat="1" x14ac:dyDescent="0.2"/>
    <row r="172" s="155" customFormat="1" x14ac:dyDescent="0.2"/>
    <row r="173" s="155" customFormat="1" x14ac:dyDescent="0.2"/>
    <row r="174" s="155" customFormat="1" x14ac:dyDescent="0.2"/>
    <row r="175" s="155" customFormat="1" x14ac:dyDescent="0.2"/>
    <row r="176" s="155" customFormat="1" x14ac:dyDescent="0.2"/>
    <row r="177" s="155" customFormat="1" x14ac:dyDescent="0.2"/>
    <row r="178" s="155" customFormat="1" x14ac:dyDescent="0.2"/>
    <row r="179" s="155" customFormat="1" x14ac:dyDescent="0.2"/>
    <row r="180" s="155" customFormat="1" x14ac:dyDescent="0.2"/>
    <row r="181" s="155" customFormat="1" x14ac:dyDescent="0.2"/>
    <row r="182" s="155" customFormat="1" x14ac:dyDescent="0.2"/>
    <row r="183" s="155" customFormat="1" x14ac:dyDescent="0.2"/>
    <row r="184" s="155" customFormat="1" x14ac:dyDescent="0.2"/>
    <row r="185" s="155" customFormat="1" x14ac:dyDescent="0.2"/>
    <row r="186" s="155" customFormat="1" x14ac:dyDescent="0.2"/>
    <row r="187" s="155" customFormat="1" x14ac:dyDescent="0.2"/>
    <row r="188" s="155" customFormat="1" x14ac:dyDescent="0.2"/>
    <row r="189" s="155" customFormat="1" x14ac:dyDescent="0.2"/>
    <row r="190" s="155" customFormat="1" x14ac:dyDescent="0.2"/>
    <row r="191" s="155" customFormat="1" x14ac:dyDescent="0.2"/>
    <row r="192" s="155" customFormat="1" x14ac:dyDescent="0.2"/>
    <row r="193" s="155" customFormat="1" x14ac:dyDescent="0.2"/>
    <row r="194" s="155" customFormat="1" x14ac:dyDescent="0.2"/>
    <row r="195" s="155" customFormat="1" x14ac:dyDescent="0.2"/>
    <row r="196" s="155" customFormat="1" x14ac:dyDescent="0.2"/>
    <row r="197" s="155" customFormat="1" x14ac:dyDescent="0.2"/>
    <row r="198" s="155" customFormat="1" x14ac:dyDescent="0.2"/>
    <row r="199" s="155" customFormat="1" x14ac:dyDescent="0.2"/>
    <row r="200" s="155" customFormat="1" x14ac:dyDescent="0.2"/>
    <row r="201" s="155" customFormat="1" x14ac:dyDescent="0.2"/>
    <row r="202" s="155" customFormat="1" x14ac:dyDescent="0.2"/>
    <row r="203" s="155" customFormat="1" x14ac:dyDescent="0.2"/>
    <row r="204" s="155" customFormat="1" x14ac:dyDescent="0.2"/>
    <row r="205" s="155" customFormat="1" x14ac:dyDescent="0.2"/>
    <row r="206" s="155" customFormat="1" x14ac:dyDescent="0.2"/>
    <row r="207" s="155" customFormat="1" x14ac:dyDescent="0.2"/>
    <row r="208" s="155" customFormat="1" x14ac:dyDescent="0.2"/>
    <row r="209" s="155" customFormat="1" x14ac:dyDescent="0.2"/>
    <row r="210" s="155" customFormat="1" x14ac:dyDescent="0.2"/>
    <row r="211" s="155" customFormat="1" x14ac:dyDescent="0.2"/>
    <row r="212" s="155" customFormat="1" x14ac:dyDescent="0.2"/>
    <row r="213" s="155" customFormat="1" x14ac:dyDescent="0.2"/>
    <row r="214" s="155" customFormat="1" x14ac:dyDescent="0.2"/>
    <row r="215" s="155" customFormat="1" x14ac:dyDescent="0.2"/>
    <row r="216" s="155" customFormat="1" x14ac:dyDescent="0.2"/>
    <row r="217" s="155" customFormat="1" x14ac:dyDescent="0.2"/>
    <row r="218" s="155" customFormat="1" x14ac:dyDescent="0.2"/>
    <row r="219" s="155" customFormat="1" x14ac:dyDescent="0.2"/>
    <row r="220" s="155" customFormat="1" x14ac:dyDescent="0.2"/>
    <row r="221" s="155" customFormat="1" x14ac:dyDescent="0.2"/>
    <row r="222" s="155" customFormat="1" x14ac:dyDescent="0.2"/>
    <row r="223" s="155" customFormat="1" x14ac:dyDescent="0.2"/>
    <row r="224" s="155" customFormat="1" x14ac:dyDescent="0.2"/>
    <row r="225" s="155" customFormat="1" x14ac:dyDescent="0.2"/>
    <row r="226" s="155" customFormat="1" x14ac:dyDescent="0.2"/>
    <row r="227" s="155" customFormat="1" x14ac:dyDescent="0.2"/>
    <row r="228" s="155" customFormat="1" x14ac:dyDescent="0.2"/>
    <row r="229" s="155" customFormat="1" x14ac:dyDescent="0.2"/>
    <row r="230" s="155" customFormat="1" x14ac:dyDescent="0.2"/>
    <row r="231" s="155" customFormat="1" x14ac:dyDescent="0.2"/>
    <row r="232" s="155" customFormat="1" x14ac:dyDescent="0.2"/>
    <row r="233" s="155" customFormat="1" x14ac:dyDescent="0.2"/>
    <row r="234" s="155" customFormat="1" x14ac:dyDescent="0.2"/>
    <row r="235" s="155" customFormat="1" x14ac:dyDescent="0.2"/>
    <row r="236" s="155" customFormat="1" x14ac:dyDescent="0.2"/>
    <row r="237" s="155" customFormat="1" x14ac:dyDescent="0.2"/>
    <row r="238" s="155" customFormat="1" x14ac:dyDescent="0.2"/>
    <row r="239" s="155" customFormat="1" x14ac:dyDescent="0.2"/>
    <row r="240" s="155" customFormat="1" x14ac:dyDescent="0.2"/>
    <row r="241" s="155" customFormat="1" x14ac:dyDescent="0.2"/>
    <row r="242" s="155" customFormat="1" x14ac:dyDescent="0.2"/>
    <row r="243" s="155" customFormat="1" x14ac:dyDescent="0.2"/>
    <row r="244" s="155" customFormat="1" x14ac:dyDescent="0.2"/>
    <row r="245" s="155" customFormat="1" x14ac:dyDescent="0.2"/>
    <row r="246" s="155" customFormat="1" x14ac:dyDescent="0.2"/>
    <row r="247" s="155" customFormat="1" x14ac:dyDescent="0.2"/>
    <row r="248" s="155" customFormat="1" x14ac:dyDescent="0.2"/>
    <row r="249" s="155" customFormat="1" x14ac:dyDescent="0.2"/>
    <row r="250" s="155" customFormat="1" x14ac:dyDescent="0.2"/>
    <row r="251" s="155" customFormat="1" x14ac:dyDescent="0.2"/>
    <row r="252" s="155" customFormat="1" x14ac:dyDescent="0.2"/>
    <row r="253" s="155" customFormat="1" x14ac:dyDescent="0.2"/>
    <row r="254" s="155" customFormat="1" x14ac:dyDescent="0.2"/>
    <row r="255" s="155" customFormat="1" x14ac:dyDescent="0.2"/>
    <row r="256" s="155" customFormat="1" x14ac:dyDescent="0.2"/>
    <row r="257" s="155" customFormat="1" x14ac:dyDescent="0.2"/>
    <row r="258" s="155" customFormat="1" x14ac:dyDescent="0.2"/>
    <row r="259" s="155" customFormat="1" x14ac:dyDescent="0.2"/>
    <row r="260" s="155" customFormat="1" x14ac:dyDescent="0.2"/>
    <row r="261" s="155" customFormat="1" x14ac:dyDescent="0.2"/>
    <row r="262" s="155" customFormat="1" x14ac:dyDescent="0.2"/>
    <row r="263" s="155" customFormat="1" x14ac:dyDescent="0.2"/>
    <row r="264" s="155" customFormat="1" x14ac:dyDescent="0.2"/>
    <row r="265" s="155" customFormat="1" x14ac:dyDescent="0.2"/>
    <row r="266" s="155" customFormat="1" x14ac:dyDescent="0.2"/>
    <row r="267" s="155" customFormat="1" x14ac:dyDescent="0.2"/>
    <row r="268" s="155" customFormat="1" x14ac:dyDescent="0.2"/>
    <row r="269" s="155" customFormat="1" x14ac:dyDescent="0.2"/>
    <row r="270" s="155" customFormat="1" x14ac:dyDescent="0.2"/>
    <row r="271" s="155" customFormat="1" x14ac:dyDescent="0.2"/>
    <row r="272" s="155" customFormat="1" x14ac:dyDescent="0.2"/>
    <row r="273" s="155" customFormat="1" x14ac:dyDescent="0.2"/>
    <row r="274" s="155" customFormat="1" x14ac:dyDescent="0.2"/>
    <row r="275" s="155" customFormat="1" x14ac:dyDescent="0.2"/>
    <row r="276" s="155" customFormat="1" x14ac:dyDescent="0.2"/>
    <row r="277" s="155" customFormat="1" x14ac:dyDescent="0.2"/>
    <row r="278" s="155" customFormat="1" x14ac:dyDescent="0.2"/>
    <row r="279" s="155" customFormat="1" x14ac:dyDescent="0.2"/>
    <row r="280" s="155" customFormat="1" x14ac:dyDescent="0.2"/>
    <row r="281" s="155" customFormat="1" x14ac:dyDescent="0.2"/>
    <row r="282" s="155" customFormat="1" x14ac:dyDescent="0.2"/>
    <row r="283" s="155" customFormat="1" x14ac:dyDescent="0.2"/>
    <row r="284" s="155" customFormat="1" x14ac:dyDescent="0.2"/>
    <row r="285" s="155" customFormat="1" x14ac:dyDescent="0.2"/>
    <row r="286" s="155" customFormat="1" x14ac:dyDescent="0.2"/>
    <row r="287" s="155" customFormat="1" x14ac:dyDescent="0.2"/>
    <row r="288" s="155" customFormat="1" x14ac:dyDescent="0.2"/>
    <row r="289" s="155" customFormat="1" x14ac:dyDescent="0.2"/>
    <row r="290" s="155" customFormat="1" x14ac:dyDescent="0.2"/>
    <row r="291" s="155" customFormat="1" x14ac:dyDescent="0.2"/>
    <row r="292" s="155" customFormat="1" x14ac:dyDescent="0.2"/>
    <row r="293" s="155" customFormat="1" x14ac:dyDescent="0.2"/>
    <row r="294" s="155" customFormat="1" x14ac:dyDescent="0.2"/>
    <row r="295" s="155" customFormat="1" x14ac:dyDescent="0.2"/>
    <row r="296" s="155" customFormat="1" x14ac:dyDescent="0.2"/>
    <row r="297" s="155" customFormat="1" x14ac:dyDescent="0.2"/>
    <row r="298" s="155" customFormat="1" x14ac:dyDescent="0.2"/>
    <row r="299" s="155" customFormat="1" x14ac:dyDescent="0.2"/>
    <row r="300" s="155" customFormat="1" x14ac:dyDescent="0.2"/>
    <row r="301" s="155" customFormat="1" x14ac:dyDescent="0.2"/>
    <row r="302" s="155" customFormat="1" x14ac:dyDescent="0.2"/>
    <row r="303" s="155" customFormat="1" x14ac:dyDescent="0.2"/>
    <row r="304" s="155" customFormat="1" x14ac:dyDescent="0.2"/>
    <row r="305" s="155" customFormat="1" x14ac:dyDescent="0.2"/>
    <row r="306" s="155" customFormat="1" x14ac:dyDescent="0.2"/>
    <row r="307" s="155" customFormat="1" x14ac:dyDescent="0.2"/>
    <row r="308" s="155" customFormat="1" x14ac:dyDescent="0.2"/>
    <row r="309" s="155" customFormat="1" x14ac:dyDescent="0.2"/>
    <row r="310" s="155" customFormat="1" x14ac:dyDescent="0.2"/>
    <row r="311" s="155" customFormat="1" x14ac:dyDescent="0.2"/>
    <row r="312" s="155" customFormat="1" x14ac:dyDescent="0.2"/>
    <row r="313" s="155" customFormat="1" x14ac:dyDescent="0.2"/>
    <row r="314" s="155" customFormat="1" x14ac:dyDescent="0.2"/>
    <row r="315" s="155" customFormat="1" x14ac:dyDescent="0.2"/>
    <row r="316" s="155" customFormat="1" x14ac:dyDescent="0.2"/>
    <row r="317" s="155" customFormat="1" x14ac:dyDescent="0.2"/>
    <row r="318" s="155" customFormat="1" x14ac:dyDescent="0.2"/>
    <row r="319" s="155" customFormat="1" x14ac:dyDescent="0.2"/>
    <row r="320" s="155" customFormat="1" x14ac:dyDescent="0.2"/>
    <row r="321" s="155" customFormat="1" x14ac:dyDescent="0.2"/>
    <row r="322" s="155" customFormat="1" x14ac:dyDescent="0.2"/>
    <row r="323" s="155" customFormat="1" x14ac:dyDescent="0.2"/>
    <row r="324" s="155" customFormat="1" x14ac:dyDescent="0.2"/>
    <row r="325" s="155" customFormat="1" x14ac:dyDescent="0.2"/>
    <row r="326" s="155" customFormat="1" x14ac:dyDescent="0.2"/>
    <row r="327" s="155" customFormat="1" x14ac:dyDescent="0.2"/>
    <row r="328" s="155" customFormat="1" x14ac:dyDescent="0.2"/>
    <row r="329" s="155" customFormat="1" x14ac:dyDescent="0.2"/>
    <row r="330" s="155" customFormat="1" x14ac:dyDescent="0.2"/>
    <row r="331" s="155" customFormat="1" x14ac:dyDescent="0.2"/>
    <row r="332" s="155" customFormat="1" x14ac:dyDescent="0.2"/>
    <row r="333" s="155" customFormat="1" x14ac:dyDescent="0.2"/>
    <row r="334" s="155" customFormat="1" x14ac:dyDescent="0.2"/>
    <row r="335" s="155" customFormat="1" x14ac:dyDescent="0.2"/>
    <row r="336" s="155" customFormat="1" x14ac:dyDescent="0.2"/>
    <row r="337" s="155" customFormat="1" x14ac:dyDescent="0.2"/>
    <row r="338" s="155" customFormat="1" x14ac:dyDescent="0.2"/>
    <row r="339" s="155" customFormat="1" x14ac:dyDescent="0.2"/>
    <row r="340" s="155" customFormat="1" x14ac:dyDescent="0.2"/>
    <row r="341" s="155" customFormat="1" x14ac:dyDescent="0.2"/>
    <row r="342" s="155" customFormat="1" x14ac:dyDescent="0.2"/>
    <row r="343" s="155" customFormat="1" x14ac:dyDescent="0.2"/>
    <row r="344" s="155" customFormat="1" x14ac:dyDescent="0.2"/>
    <row r="345" s="155" customFormat="1" x14ac:dyDescent="0.2"/>
    <row r="346" s="155" customFormat="1" x14ac:dyDescent="0.2"/>
    <row r="347" s="155" customFormat="1" x14ac:dyDescent="0.2"/>
    <row r="348" s="155" customFormat="1" x14ac:dyDescent="0.2"/>
    <row r="349" s="155" customFormat="1" x14ac:dyDescent="0.2"/>
    <row r="350" s="155" customFormat="1" x14ac:dyDescent="0.2"/>
    <row r="351" s="155" customFormat="1" x14ac:dyDescent="0.2"/>
    <row r="352" s="155" customFormat="1" x14ac:dyDescent="0.2"/>
    <row r="353" s="155" customFormat="1" x14ac:dyDescent="0.2"/>
    <row r="354" s="155" customFormat="1" x14ac:dyDescent="0.2"/>
    <row r="355" s="155" customFormat="1" x14ac:dyDescent="0.2"/>
    <row r="356" s="155" customFormat="1" x14ac:dyDescent="0.2"/>
    <row r="357" s="155" customFormat="1" x14ac:dyDescent="0.2"/>
    <row r="358" s="155" customFormat="1" x14ac:dyDescent="0.2"/>
    <row r="359" s="155" customFormat="1" x14ac:dyDescent="0.2"/>
    <row r="360" s="155" customFormat="1" x14ac:dyDescent="0.2"/>
    <row r="361" s="155" customFormat="1" x14ac:dyDescent="0.2"/>
    <row r="362" s="155" customFormat="1" x14ac:dyDescent="0.2"/>
    <row r="363" s="155" customFormat="1" x14ac:dyDescent="0.2"/>
    <row r="364" s="155" customFormat="1" x14ac:dyDescent="0.2"/>
    <row r="365" s="155" customFormat="1" x14ac:dyDescent="0.2"/>
    <row r="366" s="155" customFormat="1" x14ac:dyDescent="0.2"/>
    <row r="367" s="155" customFormat="1" x14ac:dyDescent="0.2"/>
    <row r="368" s="155" customFormat="1" x14ac:dyDescent="0.2"/>
    <row r="369" s="155" customFormat="1" x14ac:dyDescent="0.2"/>
    <row r="370" s="155" customFormat="1" x14ac:dyDescent="0.2"/>
    <row r="371" s="155" customFormat="1" x14ac:dyDescent="0.2"/>
    <row r="372" s="155" customFormat="1" x14ac:dyDescent="0.2"/>
    <row r="373" s="155" customFormat="1" x14ac:dyDescent="0.2"/>
    <row r="374" s="155" customFormat="1" x14ac:dyDescent="0.2"/>
    <row r="375" s="155" customFormat="1" x14ac:dyDescent="0.2"/>
    <row r="376" s="155" customFormat="1" x14ac:dyDescent="0.2"/>
    <row r="377" s="155" customFormat="1" x14ac:dyDescent="0.2"/>
    <row r="378" s="155" customFormat="1" x14ac:dyDescent="0.2"/>
    <row r="379" s="155" customFormat="1" x14ac:dyDescent="0.2"/>
    <row r="380" s="155" customFormat="1" x14ac:dyDescent="0.2"/>
    <row r="381" s="155" customFormat="1" x14ac:dyDescent="0.2"/>
    <row r="382" s="155" customFormat="1" x14ac:dyDescent="0.2"/>
    <row r="383" s="155" customFormat="1" x14ac:dyDescent="0.2"/>
    <row r="384" s="155" customFormat="1" x14ac:dyDescent="0.2"/>
    <row r="385" s="155" customFormat="1" x14ac:dyDescent="0.2"/>
    <row r="386" s="155" customFormat="1" x14ac:dyDescent="0.2"/>
    <row r="387" s="155" customFormat="1" x14ac:dyDescent="0.2"/>
    <row r="388" s="155" customFormat="1" x14ac:dyDescent="0.2"/>
    <row r="389" s="155" customFormat="1" x14ac:dyDescent="0.2"/>
    <row r="390" s="155" customFormat="1" x14ac:dyDescent="0.2"/>
    <row r="391" s="155" customFormat="1" x14ac:dyDescent="0.2"/>
    <row r="392" s="155" customFormat="1" x14ac:dyDescent="0.2"/>
    <row r="393" s="155" customFormat="1" x14ac:dyDescent="0.2"/>
    <row r="394" s="155" customFormat="1" x14ac:dyDescent="0.2"/>
    <row r="395" s="155" customFormat="1" x14ac:dyDescent="0.2"/>
    <row r="396" s="155" customFormat="1" x14ac:dyDescent="0.2"/>
  </sheetData>
  <mergeCells count="11">
    <mergeCell ref="A94:F94"/>
    <mergeCell ref="A95:F95"/>
    <mergeCell ref="A96:F96"/>
    <mergeCell ref="A86:F86"/>
    <mergeCell ref="A13:F13"/>
    <mergeCell ref="A1:F1"/>
    <mergeCell ref="A41:F41"/>
    <mergeCell ref="A61:F61"/>
    <mergeCell ref="A75:F75"/>
    <mergeCell ref="A27:F27"/>
    <mergeCell ref="D28:F28"/>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A1:I304"/>
  <sheetViews>
    <sheetView showGridLines="0" showRuler="0" view="pageLayout" topLeftCell="A93" zoomScaleNormal="100" workbookViewId="0">
      <selection activeCell="A110" sqref="A110:XFD110"/>
    </sheetView>
  </sheetViews>
  <sheetFormatPr defaultColWidth="9.140625" defaultRowHeight="12" x14ac:dyDescent="0.2"/>
  <cols>
    <col min="1" max="1" width="30" style="56" customWidth="1"/>
    <col min="2" max="6" width="9.140625" style="56" customWidth="1"/>
    <col min="7" max="7" width="9.42578125" style="56" customWidth="1"/>
    <col min="8" max="11" width="9.140625" style="56" customWidth="1"/>
    <col min="12" max="16384" width="9.140625" style="56"/>
  </cols>
  <sheetData>
    <row r="1" spans="1:9" s="155" customFormat="1" x14ac:dyDescent="0.2">
      <c r="A1" s="488" t="s">
        <v>298</v>
      </c>
      <c r="B1" s="488"/>
      <c r="C1" s="488"/>
      <c r="D1" s="488"/>
      <c r="E1" s="488"/>
      <c r="F1" s="488"/>
      <c r="G1" s="488"/>
      <c r="H1" s="195"/>
      <c r="I1" s="195"/>
    </row>
    <row r="2" spans="1:9" s="155" customFormat="1" x14ac:dyDescent="0.2">
      <c r="A2" s="56"/>
      <c r="B2" s="56"/>
      <c r="C2" s="56"/>
      <c r="D2" s="56"/>
      <c r="E2" s="56"/>
      <c r="F2" s="309" t="s">
        <v>74</v>
      </c>
      <c r="G2" s="56"/>
    </row>
    <row r="3" spans="1:9" s="155" customFormat="1" x14ac:dyDescent="0.2">
      <c r="A3" s="310"/>
      <c r="B3" s="58">
        <v>2017</v>
      </c>
      <c r="C3" s="58">
        <v>2018</v>
      </c>
      <c r="D3" s="58">
        <v>2019</v>
      </c>
      <c r="E3" s="60">
        <v>2020</v>
      </c>
      <c r="F3" s="60">
        <v>2021</v>
      </c>
      <c r="G3" s="56"/>
    </row>
    <row r="4" spans="1:9" s="155" customFormat="1" x14ac:dyDescent="0.2">
      <c r="A4" s="311"/>
      <c r="B4" s="489" t="s">
        <v>7</v>
      </c>
      <c r="C4" s="489"/>
      <c r="D4" s="489"/>
      <c r="E4" s="489"/>
      <c r="F4" s="489"/>
      <c r="G4" s="56"/>
    </row>
    <row r="5" spans="1:9" s="155" customFormat="1" x14ac:dyDescent="0.2">
      <c r="A5" s="61" t="s">
        <v>80</v>
      </c>
      <c r="B5" s="312">
        <v>100</v>
      </c>
      <c r="C5" s="312">
        <v>100</v>
      </c>
      <c r="D5" s="312">
        <v>100</v>
      </c>
      <c r="E5" s="312">
        <v>100</v>
      </c>
      <c r="F5" s="312">
        <v>100</v>
      </c>
      <c r="G5" s="56"/>
    </row>
    <row r="6" spans="1:9" s="155" customFormat="1" x14ac:dyDescent="0.2">
      <c r="A6" s="313" t="s">
        <v>76</v>
      </c>
      <c r="B6" s="99"/>
      <c r="C6" s="99"/>
      <c r="D6" s="99"/>
      <c r="E6" s="99"/>
      <c r="F6" s="99"/>
      <c r="G6" s="56"/>
    </row>
    <row r="7" spans="1:9" s="155" customFormat="1" x14ac:dyDescent="0.2">
      <c r="A7" s="314" t="s">
        <v>175</v>
      </c>
      <c r="B7" s="315">
        <v>32.581037015625675</v>
      </c>
      <c r="C7" s="315">
        <v>31.808915701709111</v>
      </c>
      <c r="D7" s="315">
        <v>31.567175580443664</v>
      </c>
      <c r="E7" s="315">
        <v>31.098662685867133</v>
      </c>
      <c r="F7" s="315">
        <v>30.354942435505823</v>
      </c>
      <c r="G7" s="56"/>
    </row>
    <row r="8" spans="1:9" s="155" customFormat="1" x14ac:dyDescent="0.2">
      <c r="A8" s="314" t="s">
        <v>176</v>
      </c>
      <c r="B8" s="315">
        <v>67.418962984374332</v>
      </c>
      <c r="C8" s="315">
        <v>68.191084298290889</v>
      </c>
      <c r="D8" s="315">
        <v>68.43282441955634</v>
      </c>
      <c r="E8" s="315">
        <v>68.90133731413286</v>
      </c>
      <c r="F8" s="315">
        <v>69.645057564494181</v>
      </c>
      <c r="G8" s="56"/>
    </row>
    <row r="9" spans="1:9" s="155" customFormat="1" x14ac:dyDescent="0.2">
      <c r="A9" s="314"/>
      <c r="B9" s="490" t="s">
        <v>5</v>
      </c>
      <c r="C9" s="490"/>
      <c r="D9" s="490"/>
      <c r="E9" s="490"/>
      <c r="F9" s="490"/>
      <c r="G9" s="56"/>
    </row>
    <row r="10" spans="1:9" s="155" customFormat="1" x14ac:dyDescent="0.2">
      <c r="A10" s="61" t="s">
        <v>80</v>
      </c>
      <c r="B10" s="312">
        <v>100</v>
      </c>
      <c r="C10" s="312">
        <v>100</v>
      </c>
      <c r="D10" s="312">
        <v>100</v>
      </c>
      <c r="E10" s="312">
        <v>100</v>
      </c>
      <c r="F10" s="312">
        <v>100</v>
      </c>
      <c r="G10" s="56"/>
    </row>
    <row r="11" spans="1:9" s="155" customFormat="1" x14ac:dyDescent="0.2">
      <c r="A11" s="313" t="s">
        <v>76</v>
      </c>
      <c r="B11" s="99"/>
      <c r="C11" s="99"/>
      <c r="D11" s="99"/>
      <c r="E11" s="99"/>
      <c r="F11" s="99"/>
      <c r="G11" s="56"/>
    </row>
    <row r="12" spans="1:9" s="155" customFormat="1" x14ac:dyDescent="0.2">
      <c r="A12" s="314" t="s">
        <v>175</v>
      </c>
      <c r="B12" s="315">
        <v>33.230162142332055</v>
      </c>
      <c r="C12" s="315">
        <v>33.705629181625</v>
      </c>
      <c r="D12" s="315">
        <v>34.669108737844724</v>
      </c>
      <c r="E12" s="315">
        <v>33.886867914577259</v>
      </c>
      <c r="F12" s="315">
        <v>33.906787153016488</v>
      </c>
      <c r="G12" s="56"/>
    </row>
    <row r="13" spans="1:9" s="155" customFormat="1" x14ac:dyDescent="0.2">
      <c r="A13" s="314" t="s">
        <v>176</v>
      </c>
      <c r="B13" s="315">
        <v>66.769837857667952</v>
      </c>
      <c r="C13" s="315">
        <v>66.294370818375</v>
      </c>
      <c r="D13" s="315">
        <v>65.330891262155276</v>
      </c>
      <c r="E13" s="315">
        <v>66.113132085422734</v>
      </c>
      <c r="F13" s="315">
        <v>66.093212846983519</v>
      </c>
      <c r="G13" s="56"/>
    </row>
    <row r="14" spans="1:9" s="155" customFormat="1" x14ac:dyDescent="0.2">
      <c r="A14" s="314"/>
      <c r="B14" s="490" t="s">
        <v>6</v>
      </c>
      <c r="C14" s="490"/>
      <c r="D14" s="490"/>
      <c r="E14" s="490"/>
      <c r="F14" s="490"/>
      <c r="G14" s="56"/>
    </row>
    <row r="15" spans="1:9" s="155" customFormat="1" x14ac:dyDescent="0.2">
      <c r="A15" s="61" t="s">
        <v>80</v>
      </c>
      <c r="B15" s="312">
        <v>100</v>
      </c>
      <c r="C15" s="312">
        <v>100</v>
      </c>
      <c r="D15" s="312">
        <v>100</v>
      </c>
      <c r="E15" s="312">
        <v>100</v>
      </c>
      <c r="F15" s="312">
        <v>100</v>
      </c>
      <c r="G15" s="56"/>
    </row>
    <row r="16" spans="1:9" s="155" customFormat="1" x14ac:dyDescent="0.2">
      <c r="A16" s="313" t="s">
        <v>76</v>
      </c>
      <c r="B16" s="99"/>
      <c r="C16" s="99"/>
      <c r="D16" s="99"/>
      <c r="E16" s="99"/>
      <c r="F16" s="99"/>
      <c r="G16" s="56"/>
    </row>
    <row r="17" spans="1:7" s="155" customFormat="1" x14ac:dyDescent="0.2">
      <c r="A17" s="314" t="s">
        <v>175</v>
      </c>
      <c r="B17" s="315">
        <v>32.095902301822527</v>
      </c>
      <c r="C17" s="315">
        <v>30.428548571997162</v>
      </c>
      <c r="D17" s="315">
        <v>29.486901256002223</v>
      </c>
      <c r="E17" s="315">
        <v>29.212002874046298</v>
      </c>
      <c r="F17" s="315">
        <v>28.027577966986104</v>
      </c>
      <c r="G17" s="56"/>
    </row>
    <row r="18" spans="1:7" s="155" customFormat="1" x14ac:dyDescent="0.2">
      <c r="A18" s="316" t="s">
        <v>176</v>
      </c>
      <c r="B18" s="317">
        <v>67.90409769817748</v>
      </c>
      <c r="C18" s="317">
        <v>69.571451428002845</v>
      </c>
      <c r="D18" s="317">
        <v>70.513098743997773</v>
      </c>
      <c r="E18" s="317">
        <v>70.787997125953694</v>
      </c>
      <c r="F18" s="317">
        <v>71.972422033013899</v>
      </c>
      <c r="G18" s="56"/>
    </row>
    <row r="19" spans="1:7" s="155" customFormat="1" x14ac:dyDescent="0.2"/>
    <row r="20" spans="1:7" s="155" customFormat="1" x14ac:dyDescent="0.2">
      <c r="A20" s="473" t="s">
        <v>300</v>
      </c>
      <c r="B20" s="473"/>
      <c r="C20" s="473"/>
      <c r="D20" s="473"/>
      <c r="E20" s="473"/>
      <c r="F20" s="473"/>
      <c r="G20" s="473"/>
    </row>
    <row r="21" spans="1:7" s="155" customFormat="1" x14ac:dyDescent="0.2">
      <c r="F21" s="166" t="s">
        <v>74</v>
      </c>
    </row>
    <row r="22" spans="1:7" s="155" customFormat="1" x14ac:dyDescent="0.2">
      <c r="A22" s="257"/>
      <c r="B22" s="58">
        <v>2017</v>
      </c>
      <c r="C22" s="58">
        <v>2018</v>
      </c>
      <c r="D22" s="58">
        <v>2019</v>
      </c>
      <c r="E22" s="60">
        <v>2020</v>
      </c>
      <c r="F22" s="60">
        <v>2021</v>
      </c>
    </row>
    <row r="23" spans="1:7" s="155" customFormat="1" x14ac:dyDescent="0.2">
      <c r="A23" s="318" t="s">
        <v>75</v>
      </c>
      <c r="B23" s="212">
        <v>100</v>
      </c>
      <c r="C23" s="212">
        <v>100</v>
      </c>
      <c r="D23" s="212">
        <v>100</v>
      </c>
      <c r="E23" s="212">
        <v>100</v>
      </c>
      <c r="F23" s="212">
        <v>100</v>
      </c>
    </row>
    <row r="24" spans="1:7" s="155" customFormat="1" x14ac:dyDescent="0.2">
      <c r="A24" s="319" t="s">
        <v>76</v>
      </c>
      <c r="B24" s="182"/>
      <c r="C24" s="182"/>
      <c r="D24" s="182"/>
      <c r="E24" s="182"/>
      <c r="F24" s="182"/>
    </row>
    <row r="25" spans="1:7" s="155" customFormat="1" x14ac:dyDescent="0.2">
      <c r="A25" s="214" t="s">
        <v>77</v>
      </c>
      <c r="B25" s="182">
        <v>55.174092650891559</v>
      </c>
      <c r="C25" s="182">
        <v>56.874911855826667</v>
      </c>
      <c r="D25" s="182">
        <v>63.271168028858547</v>
      </c>
      <c r="E25" s="182">
        <v>62.315582513935553</v>
      </c>
      <c r="F25" s="182">
        <v>62.948472286878641</v>
      </c>
    </row>
    <row r="26" spans="1:7" s="155" customFormat="1" x14ac:dyDescent="0.2">
      <c r="A26" s="214" t="s">
        <v>78</v>
      </c>
      <c r="B26" s="182">
        <v>6.5577837842231768</v>
      </c>
      <c r="C26" s="182">
        <v>7.082851110896117</v>
      </c>
      <c r="D26" s="182">
        <v>7.6057289324223714</v>
      </c>
      <c r="E26" s="182">
        <v>7.9709484698956512</v>
      </c>
      <c r="F26" s="182">
        <v>6.5745017007143716</v>
      </c>
    </row>
    <row r="27" spans="1:7" s="155" customFormat="1" x14ac:dyDescent="0.2">
      <c r="A27" s="214" t="s">
        <v>79</v>
      </c>
      <c r="B27" s="182">
        <v>38.268123564885265</v>
      </c>
      <c r="C27" s="182">
        <v>36.04223703327721</v>
      </c>
      <c r="D27" s="182">
        <v>29.12310303871908</v>
      </c>
      <c r="E27" s="182">
        <v>29.713469016168791</v>
      </c>
      <c r="F27" s="182">
        <v>30.477026012406995</v>
      </c>
    </row>
    <row r="28" spans="1:7" s="155" customFormat="1" x14ac:dyDescent="0.2">
      <c r="A28" s="320" t="s">
        <v>80</v>
      </c>
      <c r="B28" s="212">
        <v>100</v>
      </c>
      <c r="C28" s="212">
        <v>100</v>
      </c>
      <c r="D28" s="212">
        <v>100</v>
      </c>
      <c r="E28" s="212">
        <v>100</v>
      </c>
      <c r="F28" s="212">
        <v>100</v>
      </c>
    </row>
    <row r="29" spans="1:7" s="155" customFormat="1" x14ac:dyDescent="0.2">
      <c r="A29" s="319" t="s">
        <v>76</v>
      </c>
      <c r="B29" s="182"/>
      <c r="C29" s="182"/>
      <c r="D29" s="182"/>
      <c r="E29" s="182"/>
      <c r="F29" s="182"/>
    </row>
    <row r="30" spans="1:7" s="155" customFormat="1" x14ac:dyDescent="0.2">
      <c r="A30" s="214" t="s">
        <v>89</v>
      </c>
      <c r="B30" s="182">
        <v>50.090510644358453</v>
      </c>
      <c r="C30" s="182">
        <v>53.198820435826534</v>
      </c>
      <c r="D30" s="182">
        <v>47.090390460157749</v>
      </c>
      <c r="E30" s="182">
        <v>49.017466997976136</v>
      </c>
      <c r="F30" s="182">
        <v>48.831059492378813</v>
      </c>
    </row>
    <row r="31" spans="1:7" s="155" customFormat="1" x14ac:dyDescent="0.2">
      <c r="A31" s="214" t="s">
        <v>90</v>
      </c>
      <c r="B31" s="182">
        <v>39.135953504150635</v>
      </c>
      <c r="C31" s="182">
        <v>34.712820428928822</v>
      </c>
      <c r="D31" s="182">
        <v>39.461411993273423</v>
      </c>
      <c r="E31" s="182">
        <v>37.105688098965167</v>
      </c>
      <c r="F31" s="182">
        <v>37.12752125282136</v>
      </c>
    </row>
    <row r="32" spans="1:7" s="155" customFormat="1" ht="16.5" customHeight="1" x14ac:dyDescent="0.2">
      <c r="A32" s="214" t="s">
        <v>91</v>
      </c>
      <c r="B32" s="182">
        <v>10.773535851490903</v>
      </c>
      <c r="C32" s="182">
        <v>12.088359135244644</v>
      </c>
      <c r="D32" s="182">
        <v>13.44819754656883</v>
      </c>
      <c r="E32" s="182">
        <v>13.876844903058696</v>
      </c>
      <c r="F32" s="182">
        <v>14.041419254799822</v>
      </c>
    </row>
    <row r="33" spans="1:6" s="155" customFormat="1" x14ac:dyDescent="0.2">
      <c r="A33" s="320" t="s">
        <v>80</v>
      </c>
      <c r="B33" s="212">
        <v>100</v>
      </c>
      <c r="C33" s="212">
        <v>100</v>
      </c>
      <c r="D33" s="212">
        <v>100</v>
      </c>
      <c r="E33" s="212">
        <v>100</v>
      </c>
      <c r="F33" s="212">
        <v>100</v>
      </c>
    </row>
    <row r="34" spans="1:6" s="155" customFormat="1" x14ac:dyDescent="0.2">
      <c r="A34" s="319" t="s">
        <v>76</v>
      </c>
      <c r="B34" s="182"/>
      <c r="C34" s="182"/>
      <c r="D34" s="182"/>
      <c r="E34" s="182"/>
      <c r="F34" s="182"/>
    </row>
    <row r="35" spans="1:6" s="155" customFormat="1" x14ac:dyDescent="0.2">
      <c r="A35" s="214" t="s">
        <v>192</v>
      </c>
      <c r="B35" s="182">
        <v>20.41413000177489</v>
      </c>
      <c r="C35" s="182">
        <v>24.726568076369347</v>
      </c>
      <c r="D35" s="182">
        <v>25.114507160809357</v>
      </c>
      <c r="E35" s="182">
        <v>26.324444117638297</v>
      </c>
      <c r="F35" s="182">
        <v>25.161870174383527</v>
      </c>
    </row>
    <row r="36" spans="1:6" s="155" customFormat="1" ht="15.4" customHeight="1" x14ac:dyDescent="0.2">
      <c r="A36" s="214" t="s">
        <v>81</v>
      </c>
      <c r="B36" s="182">
        <v>27.160234116255598</v>
      </c>
      <c r="C36" s="182">
        <v>23.86394388572144</v>
      </c>
      <c r="D36" s="182">
        <v>28.740480791627849</v>
      </c>
      <c r="E36" s="182">
        <v>25.982887566496544</v>
      </c>
      <c r="F36" s="182">
        <v>27.345914810688441</v>
      </c>
    </row>
    <row r="37" spans="1:6" s="155" customFormat="1" ht="15" customHeight="1" x14ac:dyDescent="0.2">
      <c r="A37" s="214" t="s">
        <v>82</v>
      </c>
      <c r="B37" s="182">
        <v>7.5997285328610689</v>
      </c>
      <c r="C37" s="182">
        <v>8.2843998937358858</v>
      </c>
      <c r="D37" s="182">
        <v>9.4161800764213464</v>
      </c>
      <c r="E37" s="182">
        <v>10.008250829800716</v>
      </c>
      <c r="F37" s="182">
        <v>10.440687301806667</v>
      </c>
    </row>
    <row r="38" spans="1:6" s="155" customFormat="1" x14ac:dyDescent="0.2">
      <c r="A38" s="214" t="s">
        <v>83</v>
      </c>
      <c r="B38" s="182">
        <v>4.6522528965979815</v>
      </c>
      <c r="C38" s="182">
        <v>4.4128517819530684</v>
      </c>
      <c r="D38" s="182">
        <v>4.8253953737485613</v>
      </c>
      <c r="E38" s="182">
        <v>4.5147501629394933</v>
      </c>
      <c r="F38" s="182">
        <v>3.5607098705344926</v>
      </c>
    </row>
    <row r="39" spans="1:6" s="155" customFormat="1" x14ac:dyDescent="0.2">
      <c r="A39" s="214" t="s">
        <v>84</v>
      </c>
      <c r="B39" s="182">
        <v>1.3689217521911241</v>
      </c>
      <c r="C39" s="182">
        <v>1.9113130393552602</v>
      </c>
      <c r="D39" s="182">
        <v>1.730334956252054</v>
      </c>
      <c r="E39" s="182">
        <v>2.3814598870761254</v>
      </c>
      <c r="F39" s="182">
        <v>2.3191167789671607</v>
      </c>
    </row>
    <row r="40" spans="1:6" s="155" customFormat="1" ht="15" customHeight="1" x14ac:dyDescent="0.2">
      <c r="A40" s="214" t="s">
        <v>85</v>
      </c>
      <c r="B40" s="182">
        <v>0.53660913543407085</v>
      </c>
      <c r="C40" s="182">
        <v>0.75868628958778772</v>
      </c>
      <c r="D40" s="182">
        <v>1.0499986024217565</v>
      </c>
      <c r="E40" s="182">
        <v>1.0747384198800332</v>
      </c>
      <c r="F40" s="182">
        <v>0.694675051212719</v>
      </c>
    </row>
    <row r="41" spans="1:6" s="155" customFormat="1" x14ac:dyDescent="0.2">
      <c r="A41" s="214" t="s">
        <v>86</v>
      </c>
      <c r="B41" s="182">
        <v>25.024127745985592</v>
      </c>
      <c r="C41" s="182">
        <v>24.059400577504121</v>
      </c>
      <c r="D41" s="182">
        <v>17.150487925599833</v>
      </c>
      <c r="E41" s="182">
        <v>18.17827271739835</v>
      </c>
      <c r="F41" s="182">
        <v>20.108479447460798</v>
      </c>
    </row>
    <row r="42" spans="1:6" s="155" customFormat="1" x14ac:dyDescent="0.2">
      <c r="A42" s="214" t="s">
        <v>87</v>
      </c>
      <c r="B42" s="182">
        <v>10.606797635703908</v>
      </c>
      <c r="C42" s="182">
        <v>8.93756350385212</v>
      </c>
      <c r="D42" s="182">
        <v>8.9905962453935206</v>
      </c>
      <c r="E42" s="182">
        <v>8.741340645392496</v>
      </c>
      <c r="F42" s="182">
        <v>7.4624896631657567</v>
      </c>
    </row>
    <row r="43" spans="1:6" s="155" customFormat="1" ht="15" customHeight="1" x14ac:dyDescent="0.2">
      <c r="A43" s="214" t="s">
        <v>88</v>
      </c>
      <c r="B43" s="182">
        <v>2.6371981831957636</v>
      </c>
      <c r="C43" s="182">
        <v>3.0452729519209698</v>
      </c>
      <c r="D43" s="182">
        <v>2.9820188677257264</v>
      </c>
      <c r="E43" s="182">
        <v>2.7938556533779475</v>
      </c>
      <c r="F43" s="182">
        <v>2.906056901780437</v>
      </c>
    </row>
    <row r="44" spans="1:6" s="155" customFormat="1" x14ac:dyDescent="0.2">
      <c r="A44" s="320" t="s">
        <v>80</v>
      </c>
      <c r="B44" s="212">
        <v>100</v>
      </c>
      <c r="C44" s="212">
        <v>100</v>
      </c>
      <c r="D44" s="212">
        <v>100</v>
      </c>
      <c r="E44" s="212">
        <v>100</v>
      </c>
      <c r="F44" s="212">
        <v>100</v>
      </c>
    </row>
    <row r="45" spans="1:6" s="155" customFormat="1" x14ac:dyDescent="0.2">
      <c r="A45" s="319" t="s">
        <v>76</v>
      </c>
      <c r="B45" s="182"/>
      <c r="C45" s="182"/>
      <c r="D45" s="182"/>
      <c r="E45" s="182"/>
      <c r="F45" s="182"/>
    </row>
    <row r="46" spans="1:6" s="155" customFormat="1" ht="24" x14ac:dyDescent="0.2">
      <c r="A46" s="214" t="s">
        <v>331</v>
      </c>
      <c r="B46" s="182">
        <v>21.78865201584189</v>
      </c>
      <c r="C46" s="182">
        <v>23.880163894838546</v>
      </c>
      <c r="D46" s="182">
        <v>18.892962399630925</v>
      </c>
      <c r="E46" s="182">
        <v>15.932378169632264</v>
      </c>
      <c r="F46" s="182">
        <v>15.778051130668558</v>
      </c>
    </row>
    <row r="47" spans="1:6" s="155" customFormat="1" ht="25.5" customHeight="1" x14ac:dyDescent="0.2">
      <c r="A47" s="215" t="s">
        <v>332</v>
      </c>
      <c r="B47" s="193">
        <v>78.21134798415811</v>
      </c>
      <c r="C47" s="193">
        <v>76.119836105161454</v>
      </c>
      <c r="D47" s="193">
        <v>81.107037600369068</v>
      </c>
      <c r="E47" s="193">
        <v>84.067621830367742</v>
      </c>
      <c r="F47" s="193">
        <v>84.221948869331442</v>
      </c>
    </row>
    <row r="48" spans="1:6" s="155" customFormat="1" x14ac:dyDescent="0.2">
      <c r="A48" s="321"/>
      <c r="B48" s="182"/>
      <c r="C48" s="182"/>
      <c r="D48" s="182"/>
      <c r="E48" s="182"/>
      <c r="F48" s="182"/>
    </row>
    <row r="49" spans="1:8" s="155" customFormat="1" ht="16.149999999999999" customHeight="1" x14ac:dyDescent="0.2">
      <c r="A49" s="474" t="s">
        <v>333</v>
      </c>
      <c r="B49" s="474"/>
      <c r="C49" s="474"/>
      <c r="D49" s="474"/>
      <c r="E49" s="474"/>
      <c r="F49" s="474"/>
      <c r="G49" s="474"/>
      <c r="H49" s="195"/>
    </row>
    <row r="50" spans="1:8" s="155" customFormat="1" x14ac:dyDescent="0.2">
      <c r="A50" s="322"/>
      <c r="B50" s="322"/>
      <c r="C50" s="322"/>
      <c r="D50" s="322"/>
      <c r="E50" s="322"/>
      <c r="F50" s="322"/>
      <c r="G50" s="155" t="s">
        <v>74</v>
      </c>
    </row>
    <row r="51" spans="1:8" s="155" customFormat="1" x14ac:dyDescent="0.2">
      <c r="A51" s="160"/>
      <c r="B51" s="478">
        <v>2019</v>
      </c>
      <c r="C51" s="480"/>
      <c r="D51" s="478">
        <v>2020</v>
      </c>
      <c r="E51" s="479"/>
      <c r="F51" s="478">
        <v>2021</v>
      </c>
      <c r="G51" s="479"/>
    </row>
    <row r="52" spans="1:8" s="155" customFormat="1" ht="60" x14ac:dyDescent="0.2">
      <c r="A52" s="158"/>
      <c r="B52" s="323" t="s">
        <v>334</v>
      </c>
      <c r="C52" s="324" t="s">
        <v>335</v>
      </c>
      <c r="D52" s="323" t="s">
        <v>334</v>
      </c>
      <c r="E52" s="324" t="s">
        <v>335</v>
      </c>
      <c r="F52" s="323" t="s">
        <v>334</v>
      </c>
      <c r="G52" s="324" t="s">
        <v>335</v>
      </c>
    </row>
    <row r="53" spans="1:8" s="155" customFormat="1" x14ac:dyDescent="0.2">
      <c r="A53" s="325" t="s">
        <v>92</v>
      </c>
      <c r="B53" s="326"/>
      <c r="C53" s="326"/>
      <c r="D53" s="326"/>
      <c r="E53" s="326"/>
    </row>
    <row r="54" spans="1:8" s="155" customFormat="1" x14ac:dyDescent="0.2">
      <c r="A54" s="177" t="s">
        <v>5</v>
      </c>
      <c r="B54" s="182">
        <v>24.795736873800351</v>
      </c>
      <c r="C54" s="182">
        <v>48.580957781266903</v>
      </c>
      <c r="D54" s="182">
        <v>32.926863483734593</v>
      </c>
      <c r="E54" s="182">
        <v>46.069837799354303</v>
      </c>
      <c r="F54" s="182">
        <v>30.546511103635744</v>
      </c>
      <c r="G54" s="182">
        <v>46.779639683170814</v>
      </c>
    </row>
    <row r="55" spans="1:8" s="155" customFormat="1" x14ac:dyDescent="0.2">
      <c r="A55" s="177" t="s">
        <v>6</v>
      </c>
      <c r="B55" s="182">
        <v>75.204263126199649</v>
      </c>
      <c r="C55" s="182">
        <v>51.419042218733125</v>
      </c>
      <c r="D55" s="182">
        <v>67.073136516265407</v>
      </c>
      <c r="E55" s="182">
        <v>53.93016220064569</v>
      </c>
      <c r="F55" s="182">
        <v>69.453488896364263</v>
      </c>
      <c r="G55" s="182">
        <v>53.220360316829186</v>
      </c>
    </row>
    <row r="56" spans="1:8" s="155" customFormat="1" x14ac:dyDescent="0.2">
      <c r="A56" s="211" t="s">
        <v>7</v>
      </c>
      <c r="B56" s="212">
        <v>100</v>
      </c>
      <c r="C56" s="212">
        <v>100</v>
      </c>
      <c r="D56" s="212">
        <v>100</v>
      </c>
      <c r="E56" s="212">
        <v>100</v>
      </c>
      <c r="F56" s="212">
        <v>100</v>
      </c>
      <c r="G56" s="212">
        <v>100</v>
      </c>
    </row>
    <row r="57" spans="1:8" s="155" customFormat="1" x14ac:dyDescent="0.2">
      <c r="A57" s="273" t="s">
        <v>93</v>
      </c>
      <c r="B57" s="212"/>
      <c r="C57" s="212"/>
      <c r="D57" s="212"/>
      <c r="E57" s="212"/>
      <c r="F57" s="212"/>
      <c r="G57" s="212"/>
    </row>
    <row r="58" spans="1:8" s="155" customFormat="1" x14ac:dyDescent="0.2">
      <c r="A58" s="177" t="s">
        <v>94</v>
      </c>
      <c r="B58" s="182">
        <v>45.35625629167717</v>
      </c>
      <c r="C58" s="182">
        <v>47.494337301397948</v>
      </c>
      <c r="D58" s="182">
        <v>48.191293498802217</v>
      </c>
      <c r="E58" s="182">
        <v>49.174042244616608</v>
      </c>
      <c r="F58" s="182">
        <v>45.241592879678635</v>
      </c>
      <c r="G58" s="182">
        <v>49.503506384279632</v>
      </c>
    </row>
    <row r="59" spans="1:8" s="155" customFormat="1" x14ac:dyDescent="0.2">
      <c r="A59" s="177" t="s">
        <v>95</v>
      </c>
      <c r="B59" s="182">
        <v>41.837034937377545</v>
      </c>
      <c r="C59" s="182">
        <v>38.908037634074098</v>
      </c>
      <c r="D59" s="182">
        <v>37.122737699241029</v>
      </c>
      <c r="E59" s="182">
        <v>37.102456882554826</v>
      </c>
      <c r="F59" s="182">
        <v>37.920198188685397</v>
      </c>
      <c r="G59" s="182">
        <v>36.979021991143526</v>
      </c>
    </row>
    <row r="60" spans="1:8" s="155" customFormat="1" x14ac:dyDescent="0.2">
      <c r="A60" s="177" t="s">
        <v>96</v>
      </c>
      <c r="B60" s="182">
        <v>12.806708770945283</v>
      </c>
      <c r="C60" s="182">
        <v>13.597625064527961</v>
      </c>
      <c r="D60" s="182">
        <v>14.685968801956751</v>
      </c>
      <c r="E60" s="182">
        <v>13.723500872828565</v>
      </c>
      <c r="F60" s="182">
        <v>16.838208931635968</v>
      </c>
      <c r="G60" s="182">
        <v>13.517471624576849</v>
      </c>
    </row>
    <row r="61" spans="1:8" s="155" customFormat="1" x14ac:dyDescent="0.2">
      <c r="A61" s="211" t="s">
        <v>7</v>
      </c>
      <c r="B61" s="212">
        <v>100</v>
      </c>
      <c r="C61" s="212">
        <v>100</v>
      </c>
      <c r="D61" s="212">
        <v>100</v>
      </c>
      <c r="E61" s="212">
        <v>100</v>
      </c>
      <c r="F61" s="212">
        <v>100</v>
      </c>
      <c r="G61" s="212">
        <v>100</v>
      </c>
    </row>
    <row r="62" spans="1:8" s="155" customFormat="1" x14ac:dyDescent="0.2">
      <c r="A62" s="273" t="s">
        <v>97</v>
      </c>
      <c r="B62" s="212"/>
      <c r="C62" s="212"/>
      <c r="D62" s="212"/>
      <c r="E62" s="212"/>
      <c r="F62" s="212"/>
      <c r="G62" s="212"/>
    </row>
    <row r="63" spans="1:8" s="155" customFormat="1" x14ac:dyDescent="0.2">
      <c r="A63" s="177" t="s">
        <v>77</v>
      </c>
      <c r="B63" s="182">
        <v>53.272122582008855</v>
      </c>
      <c r="C63" s="182">
        <v>65.600331998455587</v>
      </c>
      <c r="D63" s="182">
        <v>58.265271031917564</v>
      </c>
      <c r="E63" s="182">
        <v>63.08319188400344</v>
      </c>
      <c r="F63" s="182">
        <v>59.183510634515372</v>
      </c>
      <c r="G63" s="182">
        <v>63.653796234536955</v>
      </c>
    </row>
    <row r="64" spans="1:8" s="155" customFormat="1" x14ac:dyDescent="0.2">
      <c r="A64" s="177" t="s">
        <v>78</v>
      </c>
      <c r="B64" s="182" t="s">
        <v>68</v>
      </c>
      <c r="C64" s="182">
        <v>9.3773970267504403</v>
      </c>
      <c r="D64" s="182">
        <v>0.37223568065092277</v>
      </c>
      <c r="E64" s="182">
        <v>9.4110458953343681</v>
      </c>
      <c r="F64" s="182" t="s">
        <v>68</v>
      </c>
      <c r="G64" s="182">
        <v>7.806161919756299</v>
      </c>
    </row>
    <row r="65" spans="1:7" s="155" customFormat="1" x14ac:dyDescent="0.2">
      <c r="A65" s="177" t="s">
        <v>160</v>
      </c>
      <c r="B65" s="182">
        <v>46.727877417991152</v>
      </c>
      <c r="C65" s="182">
        <v>25.022270974793969</v>
      </c>
      <c r="D65" s="182">
        <v>41.362493287431512</v>
      </c>
      <c r="E65" s="182">
        <v>27.505762220662184</v>
      </c>
      <c r="F65" s="182">
        <v>40.816489365484628</v>
      </c>
      <c r="G65" s="182">
        <v>28.54004184570675</v>
      </c>
    </row>
    <row r="66" spans="1:7" s="155" customFormat="1" x14ac:dyDescent="0.2">
      <c r="A66" s="327" t="s">
        <v>7</v>
      </c>
      <c r="B66" s="328">
        <v>100</v>
      </c>
      <c r="C66" s="328">
        <v>100</v>
      </c>
      <c r="D66" s="328">
        <v>100</v>
      </c>
      <c r="E66" s="328">
        <v>100</v>
      </c>
      <c r="F66" s="328">
        <v>100</v>
      </c>
      <c r="G66" s="328">
        <v>100</v>
      </c>
    </row>
    <row r="67" spans="1:7" s="155" customFormat="1" x14ac:dyDescent="0.2">
      <c r="A67" s="236"/>
      <c r="B67" s="212"/>
      <c r="C67" s="212"/>
      <c r="D67" s="212"/>
      <c r="E67" s="212"/>
      <c r="F67" s="212"/>
      <c r="G67" s="212"/>
    </row>
    <row r="68" spans="1:7" s="155" customFormat="1" x14ac:dyDescent="0.2">
      <c r="A68" s="474" t="s">
        <v>301</v>
      </c>
      <c r="B68" s="474"/>
      <c r="C68" s="474"/>
      <c r="D68" s="474"/>
      <c r="E68" s="474"/>
      <c r="F68" s="474"/>
      <c r="G68" s="474"/>
    </row>
    <row r="69" spans="1:7" s="155" customFormat="1" x14ac:dyDescent="0.2">
      <c r="A69" s="329"/>
      <c r="B69" s="329"/>
      <c r="C69" s="329"/>
      <c r="D69" s="329"/>
      <c r="E69" s="329"/>
      <c r="F69" s="329"/>
      <c r="G69" s="329"/>
    </row>
    <row r="70" spans="1:7" s="155" customFormat="1" x14ac:dyDescent="0.2">
      <c r="A70" s="257"/>
      <c r="B70" s="170">
        <v>2017</v>
      </c>
      <c r="C70" s="169">
        <v>2018</v>
      </c>
      <c r="D70" s="254">
        <v>2019</v>
      </c>
      <c r="E70" s="254">
        <v>2020</v>
      </c>
      <c r="F70" s="254">
        <v>2021</v>
      </c>
    </row>
    <row r="71" spans="1:7" s="155" customFormat="1" x14ac:dyDescent="0.2">
      <c r="A71" s="161"/>
      <c r="B71" s="491" t="s">
        <v>7</v>
      </c>
      <c r="C71" s="492"/>
      <c r="D71" s="492"/>
      <c r="E71" s="492"/>
      <c r="F71" s="492"/>
    </row>
    <row r="72" spans="1:7" s="155" customFormat="1" ht="24" x14ac:dyDescent="0.2">
      <c r="A72" s="330" t="s">
        <v>154</v>
      </c>
      <c r="B72" s="331">
        <v>1823.9245740477661</v>
      </c>
      <c r="C72" s="331">
        <v>2024.0546441992494</v>
      </c>
      <c r="D72" s="331">
        <v>2449.0974032726613</v>
      </c>
      <c r="E72" s="331">
        <v>2615.8844265869993</v>
      </c>
      <c r="F72" s="331">
        <v>3004.9980014251382</v>
      </c>
    </row>
    <row r="73" spans="1:7" s="155" customFormat="1" x14ac:dyDescent="0.2">
      <c r="A73" s="332" t="s">
        <v>98</v>
      </c>
      <c r="B73" s="333"/>
      <c r="C73" s="333"/>
      <c r="D73" s="333"/>
      <c r="E73" s="333"/>
      <c r="F73" s="333"/>
    </row>
    <row r="74" spans="1:7" s="155" customFormat="1" x14ac:dyDescent="0.2">
      <c r="A74" s="161" t="s">
        <v>161</v>
      </c>
      <c r="B74" s="333">
        <v>48.791879881127251</v>
      </c>
      <c r="C74" s="333">
        <v>51.962241535089035</v>
      </c>
      <c r="D74" s="333">
        <v>53.466246868351142</v>
      </c>
      <c r="E74" s="333">
        <v>54.470045497857114</v>
      </c>
      <c r="F74" s="333">
        <v>55.015828024952349</v>
      </c>
    </row>
    <row r="75" spans="1:7" s="155" customFormat="1" x14ac:dyDescent="0.2">
      <c r="A75" s="161" t="s">
        <v>99</v>
      </c>
      <c r="B75" s="333">
        <v>8.8446821309156078</v>
      </c>
      <c r="C75" s="333">
        <v>8.3012105777479466</v>
      </c>
      <c r="D75" s="333">
        <v>8.2111611953579668</v>
      </c>
      <c r="E75" s="333">
        <v>8.2984533791840711</v>
      </c>
      <c r="F75" s="333">
        <v>7.7481811087745021</v>
      </c>
    </row>
    <row r="76" spans="1:7" s="155" customFormat="1" x14ac:dyDescent="0.2">
      <c r="A76" s="161" t="s">
        <v>100</v>
      </c>
      <c r="B76" s="333">
        <v>7.3947083631705084</v>
      </c>
      <c r="C76" s="333">
        <v>6.9985933195581858</v>
      </c>
      <c r="D76" s="333">
        <v>7.9214763465278617</v>
      </c>
      <c r="E76" s="333">
        <v>8.1592394487269821</v>
      </c>
      <c r="F76" s="333">
        <v>10.019959512848953</v>
      </c>
    </row>
    <row r="77" spans="1:7" s="155" customFormat="1" x14ac:dyDescent="0.2">
      <c r="A77" s="161" t="s">
        <v>101</v>
      </c>
      <c r="B77" s="333">
        <v>4.6509269229236157E-2</v>
      </c>
      <c r="C77" s="333">
        <v>6.4832598751635009E-2</v>
      </c>
      <c r="D77" s="333">
        <v>0.25862222857586542</v>
      </c>
      <c r="E77" s="333">
        <v>0.44028225596430165</v>
      </c>
      <c r="F77" s="333">
        <v>0.51463156888186068</v>
      </c>
    </row>
    <row r="78" spans="1:7" s="155" customFormat="1" x14ac:dyDescent="0.2">
      <c r="A78" s="161" t="s">
        <v>102</v>
      </c>
      <c r="B78" s="333">
        <v>9.3305768136693068</v>
      </c>
      <c r="C78" s="333">
        <v>8.4791514290337773</v>
      </c>
      <c r="D78" s="333">
        <v>9.2266886508648085</v>
      </c>
      <c r="E78" s="333">
        <v>8.9022196139192644</v>
      </c>
      <c r="F78" s="333">
        <v>9.1925172327523494</v>
      </c>
    </row>
    <row r="79" spans="1:7" s="155" customFormat="1" x14ac:dyDescent="0.2">
      <c r="A79" s="259" t="s">
        <v>103</v>
      </c>
      <c r="B79" s="333">
        <v>4.0194339345303085</v>
      </c>
      <c r="C79" s="333">
        <v>3.6813807050706395</v>
      </c>
      <c r="D79" s="333">
        <v>3.6205703887921512</v>
      </c>
      <c r="E79" s="333">
        <v>3.0306178288983077</v>
      </c>
      <c r="F79" s="333">
        <v>3.3456077461773273</v>
      </c>
    </row>
    <row r="80" spans="1:7" s="155" customFormat="1" x14ac:dyDescent="0.2">
      <c r="A80" s="259" t="s">
        <v>104</v>
      </c>
      <c r="B80" s="333">
        <v>2.4205107356028952</v>
      </c>
      <c r="C80" s="333">
        <v>2.0417642148540525</v>
      </c>
      <c r="D80" s="333">
        <v>3.2980276026369229</v>
      </c>
      <c r="E80" s="333">
        <v>3.1468756621065741</v>
      </c>
      <c r="F80" s="333">
        <v>3.2567885445684555</v>
      </c>
    </row>
    <row r="81" spans="1:8" s="155" customFormat="1" x14ac:dyDescent="0.2">
      <c r="A81" s="259" t="s">
        <v>105</v>
      </c>
      <c r="B81" s="333">
        <v>1.3520119338538674</v>
      </c>
      <c r="C81" s="333">
        <v>1.1364200058814544</v>
      </c>
      <c r="D81" s="333">
        <v>0.570537804028033</v>
      </c>
      <c r="E81" s="333">
        <v>0.91358642885791452</v>
      </c>
      <c r="F81" s="333">
        <v>0.88975440129788175</v>
      </c>
    </row>
    <row r="82" spans="1:8" s="155" customFormat="1" x14ac:dyDescent="0.2">
      <c r="A82" s="161" t="s">
        <v>106</v>
      </c>
      <c r="B82" s="333">
        <v>25.59164354188815</v>
      </c>
      <c r="C82" s="333">
        <v>24.193970539819414</v>
      </c>
      <c r="D82" s="333">
        <v>20.915804710322217</v>
      </c>
      <c r="E82" s="333">
        <v>19.729759804348198</v>
      </c>
      <c r="F82" s="333">
        <v>17.508882551790009</v>
      </c>
      <c r="H82" s="195"/>
    </row>
    <row r="83" spans="1:8" s="155" customFormat="1" x14ac:dyDescent="0.2">
      <c r="A83" s="259" t="s">
        <v>107</v>
      </c>
      <c r="B83" s="333">
        <v>21.769236180077385</v>
      </c>
      <c r="C83" s="333">
        <v>20.173565287072851</v>
      </c>
      <c r="D83" s="333">
        <v>16.8479090576222</v>
      </c>
      <c r="E83" s="333">
        <v>16.715013902921577</v>
      </c>
      <c r="F83" s="333">
        <v>14.782425114614945</v>
      </c>
    </row>
    <row r="84" spans="1:8" s="155" customFormat="1" x14ac:dyDescent="0.2">
      <c r="A84" s="161"/>
      <c r="B84" s="471" t="s">
        <v>5</v>
      </c>
      <c r="C84" s="472"/>
      <c r="D84" s="472"/>
      <c r="E84" s="472"/>
      <c r="F84" s="472"/>
    </row>
    <row r="85" spans="1:8" s="155" customFormat="1" ht="24" x14ac:dyDescent="0.2">
      <c r="A85" s="330" t="s">
        <v>154</v>
      </c>
      <c r="B85" s="331">
        <v>2206.3616444244676</v>
      </c>
      <c r="C85" s="331">
        <v>2464.8506931007601</v>
      </c>
      <c r="D85" s="331">
        <v>3027.3203169248945</v>
      </c>
      <c r="E85" s="331">
        <v>3113.2011460361518</v>
      </c>
      <c r="F85" s="331">
        <v>3705.4596606212508</v>
      </c>
    </row>
    <row r="86" spans="1:8" s="155" customFormat="1" ht="15.4" customHeight="1" x14ac:dyDescent="0.2">
      <c r="A86" s="332" t="s">
        <v>98</v>
      </c>
      <c r="B86" s="333"/>
      <c r="C86" s="333"/>
      <c r="D86" s="333"/>
      <c r="E86" s="333"/>
      <c r="F86" s="333"/>
    </row>
    <row r="87" spans="1:8" s="155" customFormat="1" x14ac:dyDescent="0.2">
      <c r="A87" s="161" t="s">
        <v>161</v>
      </c>
      <c r="B87" s="333">
        <v>62.78857668298312</v>
      </c>
      <c r="C87" s="333">
        <v>66.922546533563207</v>
      </c>
      <c r="D87" s="333">
        <v>65.598233414276493</v>
      </c>
      <c r="E87" s="333">
        <v>64.539679222745832</v>
      </c>
      <c r="F87" s="333">
        <v>65.584028675604472</v>
      </c>
    </row>
    <row r="88" spans="1:8" s="155" customFormat="1" x14ac:dyDescent="0.2">
      <c r="A88" s="161" t="s">
        <v>99</v>
      </c>
      <c r="B88" s="333">
        <v>0.85560260387012521</v>
      </c>
      <c r="C88" s="333">
        <v>0.62756547693923415</v>
      </c>
      <c r="D88" s="333">
        <v>0.66886865852428912</v>
      </c>
      <c r="E88" s="333">
        <v>0.76759414418465288</v>
      </c>
      <c r="F88" s="333">
        <v>0.31848336744509104</v>
      </c>
    </row>
    <row r="89" spans="1:8" s="155" customFormat="1" x14ac:dyDescent="0.2">
      <c r="A89" s="161" t="s">
        <v>100</v>
      </c>
      <c r="B89" s="333">
        <v>8.1914939573797501</v>
      </c>
      <c r="C89" s="333">
        <v>8.2790810497358152</v>
      </c>
      <c r="D89" s="333">
        <v>8.0057990975738793</v>
      </c>
      <c r="E89" s="333">
        <v>8.5440946405300622</v>
      </c>
      <c r="F89" s="333">
        <v>10.46626462198574</v>
      </c>
    </row>
    <row r="90" spans="1:8" s="155" customFormat="1" x14ac:dyDescent="0.2">
      <c r="A90" s="161" t="s">
        <v>101</v>
      </c>
      <c r="B90" s="333">
        <v>2.000746923213775E-2</v>
      </c>
      <c r="C90" s="333">
        <v>9.1989873970954983E-2</v>
      </c>
      <c r="D90" s="333">
        <v>0.26281765503575594</v>
      </c>
      <c r="E90" s="333">
        <v>0.88226236098520772</v>
      </c>
      <c r="F90" s="333">
        <v>0.98024043738049338</v>
      </c>
    </row>
    <row r="91" spans="1:8" s="155" customFormat="1" x14ac:dyDescent="0.2">
      <c r="A91" s="161" t="s">
        <v>102</v>
      </c>
      <c r="B91" s="333">
        <v>8.3588505353418174</v>
      </c>
      <c r="C91" s="333">
        <v>6.9096939871237772</v>
      </c>
      <c r="D91" s="333">
        <v>8.1373955999820318</v>
      </c>
      <c r="E91" s="333">
        <v>8.5754347646876692</v>
      </c>
      <c r="F91" s="333">
        <v>8.1207302925693288</v>
      </c>
    </row>
    <row r="92" spans="1:8" s="155" customFormat="1" x14ac:dyDescent="0.2">
      <c r="A92" s="259" t="s">
        <v>103</v>
      </c>
      <c r="B92" s="333">
        <v>3.7365004873129748</v>
      </c>
      <c r="C92" s="333">
        <v>3.0538805899270134</v>
      </c>
      <c r="D92" s="333">
        <v>2.6420805216323</v>
      </c>
      <c r="E92" s="333">
        <v>2.5589309871711743</v>
      </c>
      <c r="F92" s="333">
        <v>2.6687903320432955</v>
      </c>
    </row>
    <row r="93" spans="1:8" s="155" customFormat="1" x14ac:dyDescent="0.2">
      <c r="A93" s="259" t="s">
        <v>104</v>
      </c>
      <c r="B93" s="333">
        <v>2.9114745915764328</v>
      </c>
      <c r="C93" s="333">
        <v>2.4104801343867748</v>
      </c>
      <c r="D93" s="333">
        <v>4.122132003361207</v>
      </c>
      <c r="E93" s="333">
        <v>4.3157494405459982</v>
      </c>
      <c r="F93" s="333">
        <v>4.1714512931924448</v>
      </c>
    </row>
    <row r="94" spans="1:8" s="155" customFormat="1" x14ac:dyDescent="0.2">
      <c r="A94" s="259" t="s">
        <v>105</v>
      </c>
      <c r="B94" s="333">
        <v>0.44592862783868575</v>
      </c>
      <c r="C94" s="333">
        <v>0.31820093944893585</v>
      </c>
      <c r="D94" s="333">
        <v>4.9664663503647642E-2</v>
      </c>
      <c r="E94" s="333">
        <v>0.39320281716554867</v>
      </c>
      <c r="F94" s="333">
        <v>0.29469235029480612</v>
      </c>
    </row>
    <row r="95" spans="1:8" s="155" customFormat="1" x14ac:dyDescent="0.2">
      <c r="A95" s="161" t="s">
        <v>106</v>
      </c>
      <c r="B95" s="333">
        <v>19.785468751193044</v>
      </c>
      <c r="C95" s="333">
        <v>17.169123078667013</v>
      </c>
      <c r="D95" s="333">
        <v>17.326885574607608</v>
      </c>
      <c r="E95" s="333">
        <v>16.690934866866598</v>
      </c>
      <c r="F95" s="333">
        <v>14.530252605014841</v>
      </c>
    </row>
    <row r="96" spans="1:8" s="155" customFormat="1" x14ac:dyDescent="0.2">
      <c r="A96" s="259" t="s">
        <v>107</v>
      </c>
      <c r="B96" s="333">
        <v>14.436792580212252</v>
      </c>
      <c r="C96" s="333">
        <v>11.594320389756881</v>
      </c>
      <c r="D96" s="333">
        <v>11.672873839756264</v>
      </c>
      <c r="E96" s="333">
        <v>12.15210887158022</v>
      </c>
      <c r="F96" s="333">
        <v>10.920210454728133</v>
      </c>
    </row>
    <row r="97" spans="1:8" s="155" customFormat="1" x14ac:dyDescent="0.2">
      <c r="A97" s="211"/>
      <c r="B97" s="471" t="s">
        <v>6</v>
      </c>
      <c r="C97" s="472"/>
      <c r="D97" s="472"/>
      <c r="E97" s="472"/>
      <c r="F97" s="472"/>
    </row>
    <row r="98" spans="1:8" s="155" customFormat="1" ht="31.15" customHeight="1" x14ac:dyDescent="0.2">
      <c r="A98" s="330" t="s">
        <v>154</v>
      </c>
      <c r="B98" s="331">
        <v>1561.9775661251742</v>
      </c>
      <c r="C98" s="331">
        <v>1709.2893445082602</v>
      </c>
      <c r="D98" s="331">
        <v>2033.5274223378667</v>
      </c>
      <c r="E98" s="331">
        <v>2258.1581456120894</v>
      </c>
      <c r="F98" s="331">
        <v>2502.7297427175081</v>
      </c>
      <c r="H98" s="195"/>
    </row>
    <row r="99" spans="1:8" s="155" customFormat="1" x14ac:dyDescent="0.2">
      <c r="A99" s="332" t="s">
        <v>98</v>
      </c>
      <c r="B99" s="333"/>
      <c r="C99" s="333"/>
      <c r="D99" s="333"/>
      <c r="E99" s="333"/>
      <c r="F99" s="333"/>
    </row>
    <row r="100" spans="1:8" s="155" customFormat="1" x14ac:dyDescent="0.2">
      <c r="A100" s="161" t="s">
        <v>161</v>
      </c>
      <c r="B100" s="333">
        <v>35.249938752134582</v>
      </c>
      <c r="C100" s="333">
        <v>36.557137503014964</v>
      </c>
      <c r="D100" s="333">
        <v>40.485815272944862</v>
      </c>
      <c r="E100" s="333">
        <v>44.484212720021844</v>
      </c>
      <c r="F100" s="333">
        <v>43.796145968852365</v>
      </c>
    </row>
    <row r="101" spans="1:8" s="155" customFormat="1" x14ac:dyDescent="0.2">
      <c r="A101" s="161" t="s">
        <v>99</v>
      </c>
      <c r="B101" s="333">
        <v>16.574194755333174</v>
      </c>
      <c r="C101" s="333">
        <v>16.203008107626538</v>
      </c>
      <c r="D101" s="333">
        <v>16.280920585240871</v>
      </c>
      <c r="E101" s="333">
        <v>15.766639715321384</v>
      </c>
      <c r="F101" s="333">
        <v>15.635885854945853</v>
      </c>
    </row>
    <row r="102" spans="1:8" s="155" customFormat="1" x14ac:dyDescent="0.2">
      <c r="A102" s="161" t="s">
        <v>100</v>
      </c>
      <c r="B102" s="333">
        <v>6.6238105033425834</v>
      </c>
      <c r="C102" s="333">
        <v>5.6800341927761702</v>
      </c>
      <c r="D102" s="333">
        <v>7.8312565216256873</v>
      </c>
      <c r="E102" s="333">
        <v>7.7775870774467588</v>
      </c>
      <c r="F102" s="333">
        <v>9.5461417277732323</v>
      </c>
    </row>
    <row r="103" spans="1:8" s="155" customFormat="1" x14ac:dyDescent="0.2">
      <c r="A103" s="161" t="s">
        <v>101</v>
      </c>
      <c r="B103" s="333">
        <v>7.2150020075925692E-2</v>
      </c>
      <c r="C103" s="333">
        <v>3.6867884795337993E-2</v>
      </c>
      <c r="D103" s="333">
        <v>0.25413339684414504</v>
      </c>
      <c r="E103" s="333">
        <v>1.9803732493332183E-3</v>
      </c>
      <c r="F103" s="333">
        <v>2.0320035656688645E-2</v>
      </c>
    </row>
    <row r="104" spans="1:8" s="155" customFormat="1" x14ac:dyDescent="0.2">
      <c r="A104" s="161" t="s">
        <v>102</v>
      </c>
      <c r="B104" s="333">
        <v>10.270731497370159</v>
      </c>
      <c r="C104" s="333">
        <v>10.095271900441452</v>
      </c>
      <c r="D104" s="333">
        <v>10.392160923753616</v>
      </c>
      <c r="E104" s="333">
        <v>9.2262849124108648</v>
      </c>
      <c r="F104" s="333">
        <v>10.330374953119502</v>
      </c>
    </row>
    <row r="105" spans="1:8" s="155" customFormat="1" x14ac:dyDescent="0.2">
      <c r="A105" s="259" t="s">
        <v>103</v>
      </c>
      <c r="B105" s="333">
        <v>4.2931748135305643</v>
      </c>
      <c r="C105" s="333">
        <v>4.3275376219859041</v>
      </c>
      <c r="D105" s="333">
        <v>4.6674905068937287</v>
      </c>
      <c r="E105" s="333">
        <v>3.4983792245636343</v>
      </c>
      <c r="F105" s="333">
        <v>4.064147869291566</v>
      </c>
    </row>
    <row r="106" spans="1:8" s="155" customFormat="1" x14ac:dyDescent="0.2">
      <c r="A106" s="259" t="s">
        <v>104</v>
      </c>
      <c r="B106" s="333">
        <v>1.945498400322808</v>
      </c>
      <c r="C106" s="333">
        <v>1.6620856522002323</v>
      </c>
      <c r="D106" s="333">
        <v>2.4162898294716872</v>
      </c>
      <c r="E106" s="333">
        <v>1.987729420169003</v>
      </c>
      <c r="F106" s="333">
        <v>2.2857410060750989</v>
      </c>
    </row>
    <row r="107" spans="1:8" s="155" customFormat="1" x14ac:dyDescent="0.2">
      <c r="A107" s="259" t="s">
        <v>105</v>
      </c>
      <c r="B107" s="333">
        <v>2.2286563994533255</v>
      </c>
      <c r="C107" s="333">
        <v>1.978966320325247</v>
      </c>
      <c r="D107" s="333">
        <v>1.1278379745208962</v>
      </c>
      <c r="E107" s="333">
        <v>1.4296393329314863</v>
      </c>
      <c r="F107" s="333">
        <v>1.5214993157449084</v>
      </c>
    </row>
    <row r="108" spans="1:8" s="155" customFormat="1" x14ac:dyDescent="0.2">
      <c r="A108" s="161" t="s">
        <v>106</v>
      </c>
      <c r="B108" s="333">
        <v>31.209174471743562</v>
      </c>
      <c r="C108" s="333">
        <v>31.427680411345577</v>
      </c>
      <c r="D108" s="333">
        <v>24.755713299590798</v>
      </c>
      <c r="E108" s="333">
        <v>22.743295201549877</v>
      </c>
      <c r="F108" s="333">
        <v>20.671131459652401</v>
      </c>
    </row>
    <row r="109" spans="1:8" s="155" customFormat="1" x14ac:dyDescent="0.2">
      <c r="A109" s="334" t="s">
        <v>107</v>
      </c>
      <c r="B109" s="335">
        <v>28.863447119037339</v>
      </c>
      <c r="C109" s="335">
        <v>29.007887860929017</v>
      </c>
      <c r="D109" s="335">
        <v>22.38485804738924</v>
      </c>
      <c r="E109" s="335">
        <v>21.239945779192237</v>
      </c>
      <c r="F109" s="335">
        <v>18.882727706207412</v>
      </c>
    </row>
    <row r="110" spans="1:8" s="155" customFormat="1" x14ac:dyDescent="0.2">
      <c r="A110" s="359"/>
      <c r="B110" s="360"/>
      <c r="C110" s="360"/>
      <c r="D110" s="360"/>
      <c r="E110" s="360"/>
      <c r="F110" s="360"/>
    </row>
    <row r="111" spans="1:8" s="155" customFormat="1" ht="15" customHeight="1" x14ac:dyDescent="0.2">
      <c r="A111" s="474" t="s">
        <v>302</v>
      </c>
      <c r="B111" s="474"/>
      <c r="C111" s="474"/>
      <c r="D111" s="474"/>
      <c r="E111" s="474"/>
      <c r="F111" s="474"/>
      <c r="G111" s="474"/>
    </row>
    <row r="112" spans="1:8" s="155" customFormat="1" x14ac:dyDescent="0.2">
      <c r="A112" s="329"/>
      <c r="B112" s="329"/>
      <c r="C112" s="329"/>
      <c r="D112" s="329"/>
      <c r="E112" s="329"/>
      <c r="F112" s="329"/>
      <c r="G112" s="329"/>
    </row>
    <row r="113" spans="1:8" s="155" customFormat="1" x14ac:dyDescent="0.2">
      <c r="A113" s="475"/>
      <c r="B113" s="478">
        <v>2020</v>
      </c>
      <c r="C113" s="479"/>
      <c r="D113" s="480"/>
      <c r="E113" s="479">
        <v>2021</v>
      </c>
      <c r="F113" s="479"/>
      <c r="G113" s="479"/>
    </row>
    <row r="114" spans="1:8" s="155" customFormat="1" ht="15.4" customHeight="1" x14ac:dyDescent="0.2">
      <c r="A114" s="476"/>
      <c r="B114" s="485" t="s">
        <v>108</v>
      </c>
      <c r="C114" s="486"/>
      <c r="D114" s="487"/>
      <c r="E114" s="485" t="s">
        <v>108</v>
      </c>
      <c r="F114" s="486"/>
      <c r="G114" s="486"/>
    </row>
    <row r="115" spans="1:8" s="155" customFormat="1" ht="24" x14ac:dyDescent="0.2">
      <c r="A115" s="477"/>
      <c r="B115" s="323" t="s">
        <v>109</v>
      </c>
      <c r="C115" s="323" t="s">
        <v>110</v>
      </c>
      <c r="D115" s="323" t="s">
        <v>111</v>
      </c>
      <c r="E115" s="323" t="s">
        <v>109</v>
      </c>
      <c r="F115" s="323" t="s">
        <v>110</v>
      </c>
      <c r="G115" s="336" t="s">
        <v>173</v>
      </c>
    </row>
    <row r="116" spans="1:8" s="155" customFormat="1" ht="24" x14ac:dyDescent="0.2">
      <c r="A116" s="330" t="s">
        <v>155</v>
      </c>
      <c r="B116" s="174">
        <v>3052.996537641995</v>
      </c>
      <c r="C116" s="174">
        <v>2557.2083405930484</v>
      </c>
      <c r="D116" s="174">
        <v>1844.1198539716534</v>
      </c>
      <c r="E116" s="174">
        <v>3568.082686608499</v>
      </c>
      <c r="F116" s="174">
        <v>2910.472756683273</v>
      </c>
      <c r="G116" s="174">
        <v>2034.7494696080353</v>
      </c>
    </row>
    <row r="117" spans="1:8" s="155" customFormat="1" x14ac:dyDescent="0.2">
      <c r="A117" s="332" t="s">
        <v>98</v>
      </c>
      <c r="B117" s="179"/>
      <c r="C117" s="179"/>
      <c r="D117" s="179"/>
      <c r="E117" s="179"/>
      <c r="F117" s="179"/>
      <c r="G117" s="179"/>
    </row>
    <row r="118" spans="1:8" s="155" customFormat="1" x14ac:dyDescent="0.2">
      <c r="A118" s="161" t="s">
        <v>161</v>
      </c>
      <c r="B118" s="179">
        <v>56.858031001306266</v>
      </c>
      <c r="C118" s="179">
        <v>57.002435881810939</v>
      </c>
      <c r="D118" s="179">
        <v>39.197792321860263</v>
      </c>
      <c r="E118" s="179">
        <v>59.236956421198826</v>
      </c>
      <c r="F118" s="179">
        <v>55.535172588202933</v>
      </c>
      <c r="G118" s="179">
        <v>38.301758912966925</v>
      </c>
    </row>
    <row r="119" spans="1:8" s="155" customFormat="1" x14ac:dyDescent="0.2">
      <c r="A119" s="161" t="s">
        <v>99</v>
      </c>
      <c r="B119" s="179">
        <v>8.7815033951338446</v>
      </c>
      <c r="C119" s="179">
        <v>7.1174198259670067</v>
      </c>
      <c r="D119" s="179">
        <v>10.025813095622992</v>
      </c>
      <c r="E119" s="179">
        <v>7.8918552325146951</v>
      </c>
      <c r="F119" s="179">
        <v>6.9372689123839928</v>
      </c>
      <c r="G119" s="179">
        <v>9.5429532806651132</v>
      </c>
    </row>
    <row r="120" spans="1:8" s="155" customFormat="1" x14ac:dyDescent="0.2">
      <c r="A120" s="161" t="s">
        <v>100</v>
      </c>
      <c r="B120" s="179">
        <v>6.4272306671542658</v>
      </c>
      <c r="C120" s="179">
        <v>7.4830914629728111</v>
      </c>
      <c r="D120" s="179">
        <v>15.934828223388545</v>
      </c>
      <c r="E120" s="179">
        <v>8.2240654799128272</v>
      </c>
      <c r="F120" s="179">
        <v>11.149552172568322</v>
      </c>
      <c r="G120" s="179">
        <v>13.278385992860334</v>
      </c>
    </row>
    <row r="121" spans="1:8" s="155" customFormat="1" x14ac:dyDescent="0.2">
      <c r="A121" s="161" t="s">
        <v>101</v>
      </c>
      <c r="B121" s="179">
        <v>0.93912005362336359</v>
      </c>
      <c r="C121" s="179">
        <v>2.5249703820088153E-3</v>
      </c>
      <c r="D121" s="179" t="s">
        <v>68</v>
      </c>
      <c r="E121" s="179">
        <v>0.15758890248286217</v>
      </c>
      <c r="F121" s="179">
        <v>1.1209232783567775</v>
      </c>
      <c r="G121" s="179">
        <v>7.354012118191465E-2</v>
      </c>
    </row>
    <row r="122" spans="1:8" s="155" customFormat="1" x14ac:dyDescent="0.2">
      <c r="A122" s="161" t="s">
        <v>102</v>
      </c>
      <c r="B122" s="179">
        <v>8.0437677622093862</v>
      </c>
      <c r="C122" s="179">
        <v>8.219010831764793</v>
      </c>
      <c r="D122" s="179">
        <v>13.746252956477056</v>
      </c>
      <c r="E122" s="179">
        <v>8.8063601465813512</v>
      </c>
      <c r="F122" s="179">
        <v>7.3352248946187624</v>
      </c>
      <c r="G122" s="179">
        <v>15.884210620955489</v>
      </c>
    </row>
    <row r="123" spans="1:8" s="155" customFormat="1" x14ac:dyDescent="0.2">
      <c r="A123" s="259" t="s">
        <v>103</v>
      </c>
      <c r="B123" s="179">
        <v>3.8674282007912995</v>
      </c>
      <c r="C123" s="179">
        <v>2.2708893399197336</v>
      </c>
      <c r="D123" s="179">
        <v>2.3642359805578983</v>
      </c>
      <c r="E123" s="179">
        <v>4.4891959631007721</v>
      </c>
      <c r="F123" s="179">
        <v>2.3787400163405192</v>
      </c>
      <c r="G123" s="179">
        <v>1.9769273505172411</v>
      </c>
    </row>
    <row r="124" spans="1:8" s="155" customFormat="1" ht="15" customHeight="1" x14ac:dyDescent="0.2">
      <c r="A124" s="259" t="s">
        <v>104</v>
      </c>
      <c r="B124" s="179">
        <v>1.9003985807331827</v>
      </c>
      <c r="C124" s="179">
        <v>3.8870959890600827</v>
      </c>
      <c r="D124" s="179">
        <v>5.2529626359959503</v>
      </c>
      <c r="E124" s="179">
        <v>2.4022285127047893</v>
      </c>
      <c r="F124" s="179">
        <v>3.1501148224391722</v>
      </c>
      <c r="G124" s="179">
        <v>6.6448965200416863</v>
      </c>
      <c r="H124" s="195"/>
    </row>
    <row r="125" spans="1:8" s="155" customFormat="1" x14ac:dyDescent="0.2">
      <c r="A125" s="259" t="s">
        <v>105</v>
      </c>
      <c r="B125" s="179">
        <v>0.51315890740289283</v>
      </c>
      <c r="C125" s="179">
        <v>0.65844506046236428</v>
      </c>
      <c r="D125" s="179">
        <v>2.9923472560019651</v>
      </c>
      <c r="E125" s="179">
        <v>0.30137400886156784</v>
      </c>
      <c r="F125" s="179">
        <v>0.60442363815287392</v>
      </c>
      <c r="G125" s="179">
        <v>3.8269582430695879</v>
      </c>
    </row>
    <row r="126" spans="1:8" s="155" customFormat="1" ht="15" customHeight="1" x14ac:dyDescent="0.2">
      <c r="A126" s="161" t="s">
        <v>106</v>
      </c>
      <c r="B126" s="179">
        <v>18.950347120572957</v>
      </c>
      <c r="C126" s="179">
        <v>20.17551702710248</v>
      </c>
      <c r="D126" s="179">
        <v>21.095313402651168</v>
      </c>
      <c r="E126" s="179">
        <v>15.683173817309434</v>
      </c>
      <c r="F126" s="179">
        <v>17.921858153869209</v>
      </c>
      <c r="G126" s="179">
        <v>22.919151071370251</v>
      </c>
    </row>
    <row r="127" spans="1:8" s="155" customFormat="1" ht="15" customHeight="1" x14ac:dyDescent="0.2">
      <c r="A127" s="334" t="s">
        <v>107</v>
      </c>
      <c r="B127" s="337">
        <v>16.067902726085567</v>
      </c>
      <c r="C127" s="337">
        <v>17.079515451846682</v>
      </c>
      <c r="D127" s="337">
        <v>17.864674124920107</v>
      </c>
      <c r="E127" s="337">
        <v>13.484943627904544</v>
      </c>
      <c r="F127" s="337">
        <v>14.931695683100338</v>
      </c>
      <c r="G127" s="337">
        <v>19.038763390888924</v>
      </c>
    </row>
    <row r="128" spans="1:8" s="155" customFormat="1" x14ac:dyDescent="0.2">
      <c r="A128" s="338"/>
      <c r="B128" s="179"/>
      <c r="C128" s="179"/>
      <c r="D128" s="179"/>
      <c r="E128" s="179"/>
      <c r="F128" s="179"/>
      <c r="G128" s="179"/>
    </row>
    <row r="129" spans="1:7" s="155" customFormat="1" x14ac:dyDescent="0.2">
      <c r="A129" s="474" t="s">
        <v>303</v>
      </c>
      <c r="B129" s="474"/>
      <c r="C129" s="474"/>
      <c r="D129" s="474"/>
      <c r="E129" s="474"/>
      <c r="F129" s="474"/>
      <c r="G129" s="474"/>
    </row>
    <row r="130" spans="1:7" s="155" customFormat="1" x14ac:dyDescent="0.2">
      <c r="A130" s="329"/>
      <c r="B130" s="329"/>
      <c r="C130" s="329"/>
      <c r="D130" s="329"/>
      <c r="E130" s="329"/>
      <c r="F130" s="329"/>
      <c r="G130" s="329"/>
    </row>
    <row r="131" spans="1:7" s="155" customFormat="1" x14ac:dyDescent="0.2">
      <c r="A131" s="257"/>
      <c r="B131" s="169">
        <v>2017</v>
      </c>
      <c r="C131" s="170">
        <v>2018</v>
      </c>
      <c r="D131" s="169">
        <v>2019</v>
      </c>
      <c r="E131" s="169">
        <v>2020</v>
      </c>
      <c r="F131" s="170">
        <v>2021</v>
      </c>
    </row>
    <row r="132" spans="1:7" s="155" customFormat="1" x14ac:dyDescent="0.2">
      <c r="A132" s="160"/>
      <c r="B132" s="471" t="s">
        <v>7</v>
      </c>
      <c r="C132" s="472"/>
      <c r="D132" s="472"/>
      <c r="E132" s="472"/>
      <c r="F132" s="472"/>
    </row>
    <row r="133" spans="1:7" s="155" customFormat="1" ht="24" x14ac:dyDescent="0.2">
      <c r="A133" s="320" t="s">
        <v>158</v>
      </c>
      <c r="B133" s="339">
        <v>1915.9269941343146</v>
      </c>
      <c r="C133" s="339">
        <v>2115.401965680453</v>
      </c>
      <c r="D133" s="339">
        <v>2529.5097916533978</v>
      </c>
      <c r="E133" s="339">
        <v>2562.6415837771333</v>
      </c>
      <c r="F133" s="339">
        <v>2710.2667434612449</v>
      </c>
    </row>
    <row r="134" spans="1:7" s="155" customFormat="1" x14ac:dyDescent="0.2">
      <c r="A134" s="340" t="s">
        <v>112</v>
      </c>
      <c r="B134" s="341"/>
      <c r="C134" s="341"/>
      <c r="D134" s="341"/>
      <c r="E134" s="341"/>
      <c r="F134" s="341"/>
    </row>
    <row r="135" spans="1:7" s="155" customFormat="1" x14ac:dyDescent="0.2">
      <c r="A135" s="342" t="s">
        <v>113</v>
      </c>
      <c r="B135" s="179">
        <v>42.826940817834625</v>
      </c>
      <c r="C135" s="179">
        <v>42.647755155158293</v>
      </c>
      <c r="D135" s="179">
        <v>39.893986093427323</v>
      </c>
      <c r="E135" s="179">
        <v>42.54359844955561</v>
      </c>
      <c r="F135" s="343">
        <v>41.842430825718957</v>
      </c>
    </row>
    <row r="136" spans="1:7" s="155" customFormat="1" x14ac:dyDescent="0.2">
      <c r="A136" s="342" t="s">
        <v>114</v>
      </c>
      <c r="B136" s="179">
        <v>1.3447488288732712</v>
      </c>
      <c r="C136" s="179">
        <v>1.4068190844238049</v>
      </c>
      <c r="D136" s="179">
        <v>1.4998383052640076</v>
      </c>
      <c r="E136" s="179">
        <v>1.6345608096906328</v>
      </c>
      <c r="F136" s="343">
        <v>1.7732876377072069</v>
      </c>
    </row>
    <row r="137" spans="1:7" s="155" customFormat="1" x14ac:dyDescent="0.2">
      <c r="A137" s="342" t="s">
        <v>115</v>
      </c>
      <c r="B137" s="179">
        <v>12.81452815719496</v>
      </c>
      <c r="C137" s="179">
        <v>13.01482540527684</v>
      </c>
      <c r="D137" s="179">
        <v>11.146039302274154</v>
      </c>
      <c r="E137" s="179">
        <v>10.290635208673701</v>
      </c>
      <c r="F137" s="343">
        <v>10.757497830362219</v>
      </c>
    </row>
    <row r="138" spans="1:7" s="155" customFormat="1" x14ac:dyDescent="0.2">
      <c r="A138" s="342" t="s">
        <v>116</v>
      </c>
      <c r="B138" s="179">
        <v>16.081114065724964</v>
      </c>
      <c r="C138" s="179">
        <v>14.975621722228261</v>
      </c>
      <c r="D138" s="179">
        <v>14.12011221065155</v>
      </c>
      <c r="E138" s="179">
        <v>13.425491128951354</v>
      </c>
      <c r="F138" s="343">
        <v>12.535585742694019</v>
      </c>
    </row>
    <row r="139" spans="1:7" s="155" customFormat="1" x14ac:dyDescent="0.2">
      <c r="A139" s="342" t="s">
        <v>117</v>
      </c>
      <c r="B139" s="179">
        <v>3.6993774386008615</v>
      </c>
      <c r="C139" s="179">
        <v>3.2807003567244841</v>
      </c>
      <c r="D139" s="179">
        <v>4.9611992398304343</v>
      </c>
      <c r="E139" s="179">
        <v>5.9251885687449652</v>
      </c>
      <c r="F139" s="343">
        <v>5.9381492888676588</v>
      </c>
    </row>
    <row r="140" spans="1:7" s="155" customFormat="1" x14ac:dyDescent="0.2">
      <c r="A140" s="342" t="s">
        <v>118</v>
      </c>
      <c r="B140" s="179">
        <v>4.301008925104612</v>
      </c>
      <c r="C140" s="179">
        <v>4.017888839692465</v>
      </c>
      <c r="D140" s="179">
        <v>4.1245695342814379</v>
      </c>
      <c r="E140" s="179">
        <v>3.7687548171728502</v>
      </c>
      <c r="F140" s="343">
        <v>4.2044088062224469</v>
      </c>
    </row>
    <row r="141" spans="1:7" s="155" customFormat="1" x14ac:dyDescent="0.2">
      <c r="A141" s="342" t="s">
        <v>119</v>
      </c>
      <c r="B141" s="179">
        <v>4.123735155580718</v>
      </c>
      <c r="C141" s="179">
        <v>4.8102517961762654</v>
      </c>
      <c r="D141" s="179">
        <v>6.4216523107356247</v>
      </c>
      <c r="E141" s="179">
        <v>6.954303849612967</v>
      </c>
      <c r="F141" s="343">
        <v>7.1409563818940054</v>
      </c>
    </row>
    <row r="142" spans="1:7" s="155" customFormat="1" x14ac:dyDescent="0.2">
      <c r="A142" s="342" t="s">
        <v>120</v>
      </c>
      <c r="B142" s="179">
        <v>4.7112740495528813</v>
      </c>
      <c r="C142" s="179">
        <v>4.9161586483725257</v>
      </c>
      <c r="D142" s="179">
        <v>4.5630934146514406</v>
      </c>
      <c r="E142" s="179">
        <v>4.5027447552658231</v>
      </c>
      <c r="F142" s="343">
        <v>4.4133182813466609</v>
      </c>
    </row>
    <row r="143" spans="1:7" s="155" customFormat="1" x14ac:dyDescent="0.2">
      <c r="A143" s="342" t="s">
        <v>121</v>
      </c>
      <c r="B143" s="179">
        <v>1.7384278482766271</v>
      </c>
      <c r="C143" s="179">
        <v>2.2124765416889387</v>
      </c>
      <c r="D143" s="179">
        <v>3.9250190683491217</v>
      </c>
      <c r="E143" s="179">
        <v>3.1439165935469129</v>
      </c>
      <c r="F143" s="343">
        <v>2.8805232443448001</v>
      </c>
    </row>
    <row r="144" spans="1:7" s="155" customFormat="1" x14ac:dyDescent="0.2">
      <c r="A144" s="342" t="s">
        <v>169</v>
      </c>
      <c r="B144" s="179">
        <v>0.8641802240811387</v>
      </c>
      <c r="C144" s="179">
        <v>0.71596044843398932</v>
      </c>
      <c r="D144" s="179">
        <v>1.8740721601874628</v>
      </c>
      <c r="E144" s="179">
        <v>1.2691963350958011</v>
      </c>
      <c r="F144" s="343">
        <v>1.5909150933636775</v>
      </c>
    </row>
    <row r="145" spans="1:6" s="155" customFormat="1" x14ac:dyDescent="0.2">
      <c r="A145" s="342" t="s">
        <v>122</v>
      </c>
      <c r="B145" s="179">
        <v>1.8736103792046561</v>
      </c>
      <c r="C145" s="179">
        <v>2.6634364285219361</v>
      </c>
      <c r="D145" s="179">
        <v>2.7990964318937288</v>
      </c>
      <c r="E145" s="179">
        <v>2.0392914466684058</v>
      </c>
      <c r="F145" s="343">
        <v>2.4210904686071646</v>
      </c>
    </row>
    <row r="146" spans="1:6" s="155" customFormat="1" x14ac:dyDescent="0.2">
      <c r="A146" s="342" t="s">
        <v>123</v>
      </c>
      <c r="B146" s="179">
        <v>5.6210541099708893</v>
      </c>
      <c r="C146" s="179">
        <v>5.3381055733022658</v>
      </c>
      <c r="D146" s="179">
        <v>4.6713219284538017</v>
      </c>
      <c r="E146" s="179">
        <v>4.5023180370210101</v>
      </c>
      <c r="F146" s="344">
        <v>4.5018363988711805</v>
      </c>
    </row>
    <row r="147" spans="1:6" s="155" customFormat="1" x14ac:dyDescent="0.2">
      <c r="A147" s="161"/>
      <c r="B147" s="483" t="s">
        <v>5</v>
      </c>
      <c r="C147" s="484"/>
      <c r="D147" s="484"/>
      <c r="E147" s="484"/>
      <c r="F147" s="484"/>
    </row>
    <row r="148" spans="1:6" s="155" customFormat="1" ht="24" x14ac:dyDescent="0.2">
      <c r="A148" s="320" t="s">
        <v>158</v>
      </c>
      <c r="B148" s="339">
        <v>2378.5778085817942</v>
      </c>
      <c r="C148" s="339">
        <v>2641.4563511036708</v>
      </c>
      <c r="D148" s="339">
        <v>3150.1148494993367</v>
      </c>
      <c r="E148" s="339">
        <v>3294.3738025413645</v>
      </c>
      <c r="F148" s="339">
        <v>3446.8001550688427</v>
      </c>
    </row>
    <row r="149" spans="1:6" s="155" customFormat="1" x14ac:dyDescent="0.2">
      <c r="A149" s="340" t="s">
        <v>112</v>
      </c>
      <c r="B149" s="341"/>
      <c r="C149" s="341"/>
      <c r="D149" s="341"/>
      <c r="E149" s="341"/>
      <c r="F149" s="341"/>
    </row>
    <row r="150" spans="1:6" s="155" customFormat="1" x14ac:dyDescent="0.2">
      <c r="A150" s="342" t="s">
        <v>113</v>
      </c>
      <c r="B150" s="179">
        <v>39.482716486339733</v>
      </c>
      <c r="C150" s="179">
        <v>39.07312099296292</v>
      </c>
      <c r="D150" s="179">
        <v>36.28268015737153</v>
      </c>
      <c r="E150" s="179">
        <v>38.20338540816828</v>
      </c>
      <c r="F150" s="179">
        <v>38.04062959620196</v>
      </c>
    </row>
    <row r="151" spans="1:6" s="155" customFormat="1" x14ac:dyDescent="0.2">
      <c r="A151" s="342" t="s">
        <v>114</v>
      </c>
      <c r="B151" s="179">
        <v>1.3712635508942479</v>
      </c>
      <c r="C151" s="179">
        <v>1.3346210653726276</v>
      </c>
      <c r="D151" s="179">
        <v>1.3377098909603804</v>
      </c>
      <c r="E151" s="179">
        <v>1.8024515475405751</v>
      </c>
      <c r="F151" s="179">
        <v>1.8115980869631521</v>
      </c>
    </row>
    <row r="152" spans="1:6" s="155" customFormat="1" x14ac:dyDescent="0.2">
      <c r="A152" s="342" t="s">
        <v>115</v>
      </c>
      <c r="B152" s="179">
        <v>12.061318325561929</v>
      </c>
      <c r="C152" s="179">
        <v>12.116359553376245</v>
      </c>
      <c r="D152" s="179">
        <v>10.745886053759587</v>
      </c>
      <c r="E152" s="179">
        <v>9.6488676466796885</v>
      </c>
      <c r="F152" s="179">
        <v>10.232707001055269</v>
      </c>
    </row>
    <row r="153" spans="1:6" s="155" customFormat="1" x14ac:dyDescent="0.2">
      <c r="A153" s="342" t="s">
        <v>116</v>
      </c>
      <c r="B153" s="179">
        <v>17.098663753360597</v>
      </c>
      <c r="C153" s="179">
        <v>15.614954489874345</v>
      </c>
      <c r="D153" s="179">
        <v>13.992637861141667</v>
      </c>
      <c r="E153" s="179">
        <v>13.243498093252551</v>
      </c>
      <c r="F153" s="179">
        <v>12.02857863912471</v>
      </c>
    </row>
    <row r="154" spans="1:6" s="155" customFormat="1" x14ac:dyDescent="0.2">
      <c r="A154" s="342" t="s">
        <v>117</v>
      </c>
      <c r="B154" s="179">
        <v>3.5879059112090697</v>
      </c>
      <c r="C154" s="179">
        <v>3.1182109723883125</v>
      </c>
      <c r="D154" s="179">
        <v>4.5634521208997016</v>
      </c>
      <c r="E154" s="179">
        <v>6.2894192231796833</v>
      </c>
      <c r="F154" s="179">
        <v>5.6166492673301569</v>
      </c>
    </row>
    <row r="155" spans="1:6" s="155" customFormat="1" x14ac:dyDescent="0.2">
      <c r="A155" s="342" t="s">
        <v>118</v>
      </c>
      <c r="B155" s="179">
        <v>4.2748526095689146</v>
      </c>
      <c r="C155" s="179">
        <v>3.7868164180055874</v>
      </c>
      <c r="D155" s="179">
        <v>4.381744016439181</v>
      </c>
      <c r="E155" s="179">
        <v>4.554615391899631</v>
      </c>
      <c r="F155" s="179">
        <v>5.2293215794644698</v>
      </c>
    </row>
    <row r="156" spans="1:6" s="155" customFormat="1" x14ac:dyDescent="0.2">
      <c r="A156" s="342" t="s">
        <v>119</v>
      </c>
      <c r="B156" s="179">
        <v>4.8415498730704742</v>
      </c>
      <c r="C156" s="179">
        <v>5.822189482195772</v>
      </c>
      <c r="D156" s="179">
        <v>6.7206561773749964</v>
      </c>
      <c r="E156" s="179">
        <v>7.8617748452754803</v>
      </c>
      <c r="F156" s="179">
        <v>8.2288169325112879</v>
      </c>
    </row>
    <row r="157" spans="1:6" s="155" customFormat="1" x14ac:dyDescent="0.2">
      <c r="A157" s="342" t="s">
        <v>120</v>
      </c>
      <c r="B157" s="179">
        <v>4.6697029592382293</v>
      </c>
      <c r="C157" s="179">
        <v>5.0690050602487986</v>
      </c>
      <c r="D157" s="179">
        <v>4.518807953133547</v>
      </c>
      <c r="E157" s="179">
        <v>3.996233722980381</v>
      </c>
      <c r="F157" s="179">
        <v>3.9963652592500196</v>
      </c>
    </row>
    <row r="158" spans="1:6" s="155" customFormat="1" x14ac:dyDescent="0.2">
      <c r="A158" s="342" t="s">
        <v>121</v>
      </c>
      <c r="B158" s="179">
        <v>2.6360405363547117</v>
      </c>
      <c r="C158" s="179">
        <v>3.1891040342049863</v>
      </c>
      <c r="D158" s="179">
        <v>5.6365218378714141</v>
      </c>
      <c r="E158" s="179">
        <v>4.4231946733137635</v>
      </c>
      <c r="F158" s="179">
        <v>3.9333094362564429</v>
      </c>
    </row>
    <row r="159" spans="1:6" s="155" customFormat="1" x14ac:dyDescent="0.2">
      <c r="A159" s="342" t="s">
        <v>169</v>
      </c>
      <c r="B159" s="179">
        <v>0.84475476922131176</v>
      </c>
      <c r="C159" s="179">
        <v>0.70484021244215755</v>
      </c>
      <c r="D159" s="179">
        <v>2.4395730185510884</v>
      </c>
      <c r="E159" s="179">
        <v>1.5146716608882167</v>
      </c>
      <c r="F159" s="179">
        <v>1.9656981994640961</v>
      </c>
    </row>
    <row r="160" spans="1:6" s="155" customFormat="1" x14ac:dyDescent="0.2">
      <c r="A160" s="342" t="s">
        <v>122</v>
      </c>
      <c r="B160" s="179">
        <v>2.9844465598016909</v>
      </c>
      <c r="C160" s="179">
        <v>4.4232109571436711</v>
      </c>
      <c r="D160" s="179">
        <v>4.4599127547336197</v>
      </c>
      <c r="E160" s="179">
        <v>3.3938862979969828</v>
      </c>
      <c r="F160" s="179">
        <v>3.9964991559917742</v>
      </c>
    </row>
    <row r="161" spans="1:6" s="155" customFormat="1" x14ac:dyDescent="0.2">
      <c r="A161" s="342" t="s">
        <v>123</v>
      </c>
      <c r="B161" s="179">
        <v>6.1467846653790659</v>
      </c>
      <c r="C161" s="179">
        <v>5.7475667617846167</v>
      </c>
      <c r="D161" s="179">
        <v>4.9204181577633586</v>
      </c>
      <c r="E161" s="179">
        <v>5.0680014888248666</v>
      </c>
      <c r="F161" s="179">
        <v>4.9198268463865862</v>
      </c>
    </row>
    <row r="162" spans="1:6" s="155" customFormat="1" x14ac:dyDescent="0.2">
      <c r="A162" s="161"/>
      <c r="B162" s="483" t="s">
        <v>6</v>
      </c>
      <c r="C162" s="484"/>
      <c r="D162" s="484"/>
      <c r="E162" s="484"/>
      <c r="F162" s="484"/>
    </row>
    <row r="163" spans="1:6" s="155" customFormat="1" ht="24" x14ac:dyDescent="0.2">
      <c r="A163" s="320" t="s">
        <v>159</v>
      </c>
      <c r="B163" s="339">
        <v>1599.0382666945477</v>
      </c>
      <c r="C163" s="339">
        <v>1739.7550725330627</v>
      </c>
      <c r="D163" s="339">
        <v>2083.4796777167767</v>
      </c>
      <c r="E163" s="339">
        <v>2036.2972340879094</v>
      </c>
      <c r="F163" s="339">
        <v>2182.1331200553677</v>
      </c>
    </row>
    <row r="164" spans="1:6" s="155" customFormat="1" x14ac:dyDescent="0.2">
      <c r="A164" s="340" t="s">
        <v>112</v>
      </c>
      <c r="B164" s="179"/>
      <c r="C164" s="179"/>
      <c r="D164" s="179"/>
      <c r="E164" s="179"/>
      <c r="F164" s="179"/>
    </row>
    <row r="165" spans="1:6" s="155" customFormat="1" x14ac:dyDescent="0.2">
      <c r="A165" s="342" t="s">
        <v>113</v>
      </c>
      <c r="B165" s="179">
        <v>46.23421723604087</v>
      </c>
      <c r="C165" s="179">
        <v>46.523329608705524</v>
      </c>
      <c r="D165" s="179">
        <v>43.818178306038746</v>
      </c>
      <c r="E165" s="179">
        <v>47.594402723283388</v>
      </c>
      <c r="F165" s="179">
        <v>46.14844677887347</v>
      </c>
    </row>
    <row r="166" spans="1:6" s="155" customFormat="1" x14ac:dyDescent="0.2">
      <c r="A166" s="342" t="s">
        <v>114</v>
      </c>
      <c r="B166" s="179">
        <v>1.3177341976397847</v>
      </c>
      <c r="C166" s="179">
        <v>1.4850952899137719</v>
      </c>
      <c r="D166" s="179">
        <v>1.6760136479568613</v>
      </c>
      <c r="E166" s="179">
        <v>1.4391825533318805</v>
      </c>
      <c r="F166" s="179">
        <v>1.7298962566986855</v>
      </c>
    </row>
    <row r="167" spans="1:6" s="155" customFormat="1" x14ac:dyDescent="0.2">
      <c r="A167" s="342" t="s">
        <v>115</v>
      </c>
      <c r="B167" s="179">
        <v>13.58193902527425</v>
      </c>
      <c r="C167" s="179">
        <v>13.988931046585879</v>
      </c>
      <c r="D167" s="179">
        <v>11.580862130767889</v>
      </c>
      <c r="E167" s="179">
        <v>11.037474664237148</v>
      </c>
      <c r="F167" s="179">
        <v>11.351889158746323</v>
      </c>
    </row>
    <row r="168" spans="1:6" s="155" customFormat="1" x14ac:dyDescent="0.2">
      <c r="A168" s="342" t="s">
        <v>116</v>
      </c>
      <c r="B168" s="179">
        <v>15.044379471582323</v>
      </c>
      <c r="C168" s="179">
        <v>14.282464988090457</v>
      </c>
      <c r="D168" s="179">
        <v>14.258631034177411</v>
      </c>
      <c r="E168" s="179">
        <v>13.637280548901657</v>
      </c>
      <c r="F168" s="179">
        <v>13.109834774805931</v>
      </c>
    </row>
    <row r="169" spans="1:6" s="155" customFormat="1" x14ac:dyDescent="0.2">
      <c r="A169" s="342" t="s">
        <v>117</v>
      </c>
      <c r="B169" s="179">
        <v>3.8129506528755317</v>
      </c>
      <c r="C169" s="179">
        <v>3.4568693514613176</v>
      </c>
      <c r="D169" s="179">
        <v>5.3934074698541066</v>
      </c>
      <c r="E169" s="179">
        <v>5.5013251020213367</v>
      </c>
      <c r="F169" s="179">
        <v>6.3022883214219307</v>
      </c>
    </row>
    <row r="170" spans="1:6" s="155" customFormat="1" x14ac:dyDescent="0.2">
      <c r="A170" s="342" t="s">
        <v>118</v>
      </c>
      <c r="B170" s="179">
        <v>4.3276583924482201</v>
      </c>
      <c r="C170" s="179">
        <v>4.2684147211602808</v>
      </c>
      <c r="D170" s="179">
        <v>3.8451132605579086</v>
      </c>
      <c r="E170" s="179">
        <v>2.8542310572711278</v>
      </c>
      <c r="F170" s="179">
        <v>3.0435667511703826</v>
      </c>
    </row>
    <row r="171" spans="1:6" s="155" customFormat="1" x14ac:dyDescent="0.2">
      <c r="A171" s="342" t="s">
        <v>119</v>
      </c>
      <c r="B171" s="179">
        <v>3.3923867419857636</v>
      </c>
      <c r="C171" s="179">
        <v>3.7131213860225012</v>
      </c>
      <c r="D171" s="179">
        <v>6.0967425230347105</v>
      </c>
      <c r="E171" s="179">
        <v>5.8982592869453683</v>
      </c>
      <c r="F171" s="179">
        <v>5.9088180866573907</v>
      </c>
    </row>
    <row r="172" spans="1:6" s="155" customFormat="1" x14ac:dyDescent="0.2">
      <c r="A172" s="342" t="s">
        <v>120</v>
      </c>
      <c r="B172" s="179">
        <v>4.7536289222132435</v>
      </c>
      <c r="C172" s="179">
        <v>4.750444445937819</v>
      </c>
      <c r="D172" s="179">
        <v>4.6112158020363951</v>
      </c>
      <c r="E172" s="179">
        <v>5.0921831220377296</v>
      </c>
      <c r="F172" s="179">
        <v>4.8855697896382155</v>
      </c>
    </row>
    <row r="173" spans="1:6" s="155" customFormat="1" x14ac:dyDescent="0.2">
      <c r="A173" s="342" t="s">
        <v>121</v>
      </c>
      <c r="B173" s="179">
        <v>0.82389154879212079</v>
      </c>
      <c r="C173" s="179">
        <v>1.1536290096375239</v>
      </c>
      <c r="D173" s="179">
        <v>2.0652304049278722</v>
      </c>
      <c r="E173" s="179">
        <v>1.6551917012528961</v>
      </c>
      <c r="F173" s="179">
        <v>1.6881110523459399</v>
      </c>
    </row>
    <row r="174" spans="1:6" s="155" customFormat="1" x14ac:dyDescent="0.2">
      <c r="A174" s="342" t="s">
        <v>169</v>
      </c>
      <c r="B174" s="179">
        <v>0.88397192693835147</v>
      </c>
      <c r="C174" s="179">
        <v>0.72801687171308949</v>
      </c>
      <c r="D174" s="179">
        <v>1.2595758799195691</v>
      </c>
      <c r="E174" s="179">
        <v>0.98353113553437888</v>
      </c>
      <c r="F174" s="179">
        <v>1.1664262954455837</v>
      </c>
    </row>
    <row r="175" spans="1:6" s="155" customFormat="1" x14ac:dyDescent="0.2">
      <c r="A175" s="342" t="s">
        <v>122</v>
      </c>
      <c r="B175" s="179">
        <v>0.74183046629823401</v>
      </c>
      <c r="C175" s="179">
        <v>0.75551049885388266</v>
      </c>
      <c r="D175" s="179">
        <v>0.99438572721592733</v>
      </c>
      <c r="E175" s="179">
        <v>0.4629187204870131</v>
      </c>
      <c r="F175" s="179">
        <v>0.63674285780948037</v>
      </c>
    </row>
    <row r="176" spans="1:6" s="155" customFormat="1" x14ac:dyDescent="0.2">
      <c r="A176" s="345" t="s">
        <v>123</v>
      </c>
      <c r="B176" s="337">
        <v>5.0854114179113452</v>
      </c>
      <c r="C176" s="337">
        <v>4.8941727819178853</v>
      </c>
      <c r="D176" s="337">
        <v>4.4006438135126373</v>
      </c>
      <c r="E176" s="337">
        <v>3.8440193846961921</v>
      </c>
      <c r="F176" s="337">
        <v>4.0284098763866734</v>
      </c>
    </row>
    <row r="177" spans="1:7" s="155" customFormat="1" x14ac:dyDescent="0.2">
      <c r="A177" s="148"/>
      <c r="B177" s="188"/>
      <c r="C177" s="188"/>
      <c r="D177" s="188"/>
      <c r="E177" s="188"/>
      <c r="F177" s="188"/>
    </row>
    <row r="178" spans="1:7" s="155" customFormat="1" x14ac:dyDescent="0.2">
      <c r="A178" s="473" t="s">
        <v>304</v>
      </c>
      <c r="B178" s="473"/>
      <c r="C178" s="473"/>
      <c r="D178" s="473"/>
      <c r="E178" s="473"/>
      <c r="F178" s="473"/>
      <c r="G178" s="473"/>
    </row>
    <row r="179" spans="1:7" s="155" customFormat="1" x14ac:dyDescent="0.2">
      <c r="A179" s="196"/>
      <c r="B179" s="196"/>
      <c r="C179" s="196"/>
      <c r="D179" s="196"/>
      <c r="E179" s="196"/>
      <c r="F179" s="196"/>
      <c r="G179" s="196"/>
    </row>
    <row r="180" spans="1:7" s="155" customFormat="1" x14ac:dyDescent="0.2">
      <c r="A180" s="475"/>
      <c r="B180" s="478">
        <v>2020</v>
      </c>
      <c r="C180" s="479"/>
      <c r="D180" s="480"/>
      <c r="E180" s="478">
        <v>2021</v>
      </c>
      <c r="F180" s="479"/>
      <c r="G180" s="479"/>
    </row>
    <row r="181" spans="1:7" s="155" customFormat="1" x14ac:dyDescent="0.2">
      <c r="A181" s="476"/>
      <c r="B181" s="481" t="s">
        <v>108</v>
      </c>
      <c r="C181" s="482"/>
      <c r="D181" s="482"/>
      <c r="E181" s="481" t="s">
        <v>108</v>
      </c>
      <c r="F181" s="482"/>
      <c r="G181" s="482"/>
    </row>
    <row r="182" spans="1:7" s="155" customFormat="1" ht="24" x14ac:dyDescent="0.2">
      <c r="A182" s="477"/>
      <c r="B182" s="323" t="s">
        <v>109</v>
      </c>
      <c r="C182" s="323" t="s">
        <v>110</v>
      </c>
      <c r="D182" s="346" t="s">
        <v>111</v>
      </c>
      <c r="E182" s="323" t="s">
        <v>109</v>
      </c>
      <c r="F182" s="323" t="s">
        <v>110</v>
      </c>
      <c r="G182" s="346" t="s">
        <v>111</v>
      </c>
    </row>
    <row r="183" spans="1:7" s="155" customFormat="1" ht="24" x14ac:dyDescent="0.2">
      <c r="A183" s="320" t="s">
        <v>159</v>
      </c>
      <c r="B183" s="174">
        <v>2943.3962068845317</v>
      </c>
      <c r="C183" s="174">
        <v>2504.6753868469618</v>
      </c>
      <c r="D183" s="174">
        <v>1904.4443103933179</v>
      </c>
      <c r="E183" s="174">
        <v>3082.2448852366351</v>
      </c>
      <c r="F183" s="174">
        <v>2666.9131786489897</v>
      </c>
      <c r="G183" s="174">
        <v>2031.2403440645724</v>
      </c>
    </row>
    <row r="184" spans="1:7" s="155" customFormat="1" x14ac:dyDescent="0.2">
      <c r="A184" s="332" t="s">
        <v>112</v>
      </c>
      <c r="B184" s="347"/>
      <c r="C184" s="347"/>
      <c r="D184" s="347"/>
      <c r="E184" s="347"/>
      <c r="F184" s="347"/>
      <c r="G184" s="347"/>
    </row>
    <row r="185" spans="1:7" s="155" customFormat="1" x14ac:dyDescent="0.2">
      <c r="A185" s="161" t="s">
        <v>113</v>
      </c>
      <c r="B185" s="179">
        <v>40.224722240748406</v>
      </c>
      <c r="C185" s="179">
        <v>42.848020169864888</v>
      </c>
      <c r="D185" s="179">
        <v>49.036948335029308</v>
      </c>
      <c r="E185" s="179">
        <v>39.957470233422562</v>
      </c>
      <c r="F185" s="179">
        <v>41.166509893994721</v>
      </c>
      <c r="G185" s="179">
        <v>49.498400530200598</v>
      </c>
    </row>
    <row r="186" spans="1:7" s="155" customFormat="1" x14ac:dyDescent="0.2">
      <c r="A186" s="161" t="s">
        <v>114</v>
      </c>
      <c r="B186" s="179">
        <v>2.0430603346846965</v>
      </c>
      <c r="C186" s="179">
        <v>1.3857047113160852</v>
      </c>
      <c r="D186" s="179">
        <v>1.0173764708402331</v>
      </c>
      <c r="E186" s="179">
        <v>2.1537587699974612</v>
      </c>
      <c r="F186" s="179">
        <v>1.5301615687853949</v>
      </c>
      <c r="G186" s="179">
        <v>1.2218113972932767</v>
      </c>
    </row>
    <row r="187" spans="1:7" s="155" customFormat="1" x14ac:dyDescent="0.2">
      <c r="A187" s="161" t="s">
        <v>115</v>
      </c>
      <c r="B187" s="179">
        <v>9.8949044356402212</v>
      </c>
      <c r="C187" s="179">
        <v>10.678615025645028</v>
      </c>
      <c r="D187" s="179">
        <v>10.492203416666399</v>
      </c>
      <c r="E187" s="179">
        <v>9.9960442847816786</v>
      </c>
      <c r="F187" s="179">
        <v>11.59064108365016</v>
      </c>
      <c r="G187" s="179">
        <v>10.953734388880759</v>
      </c>
    </row>
    <row r="188" spans="1:7" s="155" customFormat="1" x14ac:dyDescent="0.2">
      <c r="A188" s="161" t="s">
        <v>116</v>
      </c>
      <c r="B188" s="179">
        <v>14.291737526332</v>
      </c>
      <c r="C188" s="179">
        <v>13.032415686155632</v>
      </c>
      <c r="D188" s="179">
        <v>11.753480116759594</v>
      </c>
      <c r="E188" s="179">
        <v>13.273363994340967</v>
      </c>
      <c r="F188" s="179">
        <v>12.059202627004412</v>
      </c>
      <c r="G188" s="179">
        <v>11.479125462022839</v>
      </c>
    </row>
    <row r="189" spans="1:7" s="155" customFormat="1" x14ac:dyDescent="0.2">
      <c r="A189" s="161" t="s">
        <v>117</v>
      </c>
      <c r="B189" s="179">
        <v>6.1225053434952343</v>
      </c>
      <c r="C189" s="179">
        <v>6.0736955124457701</v>
      </c>
      <c r="D189" s="179">
        <v>4.9021210729437357</v>
      </c>
      <c r="E189" s="179">
        <v>5.5817638667665799</v>
      </c>
      <c r="F189" s="179">
        <v>6.5913132503262224</v>
      </c>
      <c r="G189" s="179">
        <v>5.3407554253911957</v>
      </c>
    </row>
    <row r="190" spans="1:7" s="155" customFormat="1" x14ac:dyDescent="0.2">
      <c r="A190" s="161" t="s">
        <v>118</v>
      </c>
      <c r="B190" s="179">
        <v>4.1377429365962453</v>
      </c>
      <c r="C190" s="179">
        <v>3.5721716153851202</v>
      </c>
      <c r="D190" s="179">
        <v>3.1351791172132879</v>
      </c>
      <c r="E190" s="179">
        <v>4.4157991187669889</v>
      </c>
      <c r="F190" s="179">
        <v>4.4689112870125847</v>
      </c>
      <c r="G190" s="179">
        <v>2.8517231767510736</v>
      </c>
    </row>
    <row r="191" spans="1:7" s="155" customFormat="1" x14ac:dyDescent="0.2">
      <c r="A191" s="161" t="s">
        <v>119</v>
      </c>
      <c r="B191" s="179">
        <v>6.6914932939045864</v>
      </c>
      <c r="C191" s="179">
        <v>7.5771482283249032</v>
      </c>
      <c r="D191" s="179">
        <v>6.1029543543805138</v>
      </c>
      <c r="E191" s="179">
        <v>8.2421411744097739</v>
      </c>
      <c r="F191" s="179">
        <v>6.3100571252894477</v>
      </c>
      <c r="G191" s="179">
        <v>5.8779748514149217</v>
      </c>
    </row>
    <row r="192" spans="1:7" s="155" customFormat="1" x14ac:dyDescent="0.2">
      <c r="A192" s="161" t="s">
        <v>120</v>
      </c>
      <c r="B192" s="179">
        <v>4.8018149701154336</v>
      </c>
      <c r="C192" s="179">
        <v>4.3462041407830876</v>
      </c>
      <c r="D192" s="179">
        <v>3.981687529680404</v>
      </c>
      <c r="E192" s="179">
        <v>4.6408299217508224</v>
      </c>
      <c r="F192" s="179">
        <v>4.2590239068091567</v>
      </c>
      <c r="G192" s="179">
        <v>4.106884160134519</v>
      </c>
    </row>
    <row r="193" spans="1:7" s="155" customFormat="1" x14ac:dyDescent="0.2">
      <c r="A193" s="161" t="s">
        <v>121</v>
      </c>
      <c r="B193" s="179">
        <v>3.2312163365078512</v>
      </c>
      <c r="C193" s="179">
        <v>2.9941497441994822</v>
      </c>
      <c r="D193" s="179">
        <v>3.2725914256022728</v>
      </c>
      <c r="E193" s="179">
        <v>2.9899356070910379</v>
      </c>
      <c r="F193" s="179">
        <v>3.1442935995774808</v>
      </c>
      <c r="G193" s="179">
        <v>1.8481983146649272</v>
      </c>
    </row>
    <row r="194" spans="1:7" s="155" customFormat="1" x14ac:dyDescent="0.2">
      <c r="A194" s="161" t="s">
        <v>169</v>
      </c>
      <c r="B194" s="179">
        <v>1.2871752925324111</v>
      </c>
      <c r="C194" s="179">
        <v>1.1440459602135673</v>
      </c>
      <c r="D194" s="179">
        <v>1.550123829329014</v>
      </c>
      <c r="E194" s="179">
        <v>1.4052782962886621</v>
      </c>
      <c r="F194" s="179">
        <v>1.9584846399457421</v>
      </c>
      <c r="G194" s="179">
        <v>1.20814024618602</v>
      </c>
    </row>
    <row r="195" spans="1:7" s="155" customFormat="1" x14ac:dyDescent="0.2">
      <c r="A195" s="161" t="s">
        <v>122</v>
      </c>
      <c r="B195" s="179">
        <v>2.2224560263103901</v>
      </c>
      <c r="C195" s="179">
        <v>2.2841409372856289</v>
      </c>
      <c r="D195" s="179">
        <v>0.80094529109077961</v>
      </c>
      <c r="E195" s="179">
        <v>2.7355028111531881</v>
      </c>
      <c r="F195" s="179">
        <v>2.4116199163580583</v>
      </c>
      <c r="G195" s="179">
        <v>1.4640819339647653</v>
      </c>
    </row>
    <row r="196" spans="1:7" s="155" customFormat="1" x14ac:dyDescent="0.2">
      <c r="A196" s="158" t="s">
        <v>123</v>
      </c>
      <c r="B196" s="337">
        <v>5.0511712631326251</v>
      </c>
      <c r="C196" s="337">
        <v>4.0636882683807292</v>
      </c>
      <c r="D196" s="337">
        <v>3.9543890404644961</v>
      </c>
      <c r="E196" s="337">
        <v>4.6081119212302104</v>
      </c>
      <c r="F196" s="337">
        <v>4.5097811012467037</v>
      </c>
      <c r="G196" s="337">
        <v>4.1491701130950496</v>
      </c>
    </row>
    <row r="197" spans="1:7" s="155" customFormat="1" x14ac:dyDescent="0.2"/>
    <row r="198" spans="1:7" s="155" customFormat="1" x14ac:dyDescent="0.2">
      <c r="A198" s="473" t="s">
        <v>305</v>
      </c>
      <c r="B198" s="473"/>
      <c r="C198" s="473"/>
      <c r="D198" s="473"/>
      <c r="E198" s="473"/>
      <c r="F198" s="473"/>
      <c r="G198" s="473"/>
    </row>
    <row r="199" spans="1:7" s="155" customFormat="1" x14ac:dyDescent="0.2">
      <c r="F199" s="166" t="s">
        <v>74</v>
      </c>
    </row>
    <row r="200" spans="1:7" s="155" customFormat="1" x14ac:dyDescent="0.2">
      <c r="A200" s="257"/>
      <c r="B200" s="169">
        <v>2017</v>
      </c>
      <c r="C200" s="170">
        <v>2018</v>
      </c>
      <c r="D200" s="169">
        <v>2019</v>
      </c>
      <c r="E200" s="169">
        <v>2020</v>
      </c>
      <c r="F200" s="170">
        <v>2021</v>
      </c>
    </row>
    <row r="201" spans="1:7" s="155" customFormat="1" x14ac:dyDescent="0.2">
      <c r="A201" s="348" t="s">
        <v>124</v>
      </c>
      <c r="B201" s="491" t="s">
        <v>7</v>
      </c>
      <c r="C201" s="492"/>
      <c r="D201" s="492"/>
      <c r="E201" s="492"/>
      <c r="F201" s="492"/>
    </row>
    <row r="202" spans="1:7" s="155" customFormat="1" x14ac:dyDescent="0.2">
      <c r="A202" s="161" t="s">
        <v>125</v>
      </c>
      <c r="B202" s="182">
        <v>100</v>
      </c>
      <c r="C202" s="182">
        <v>100</v>
      </c>
      <c r="D202" s="182">
        <v>100</v>
      </c>
      <c r="E202" s="182">
        <v>100</v>
      </c>
      <c r="F202" s="182">
        <v>100</v>
      </c>
    </row>
    <row r="203" spans="1:7" s="155" customFormat="1" x14ac:dyDescent="0.2">
      <c r="A203" s="161" t="s">
        <v>126</v>
      </c>
      <c r="B203" s="182">
        <v>82.599827119408971</v>
      </c>
      <c r="C203" s="182">
        <v>84.795083275925592</v>
      </c>
      <c r="D203" s="182">
        <v>85.475955456995834</v>
      </c>
      <c r="E203" s="182">
        <v>88.496865979189892</v>
      </c>
      <c r="F203" s="182">
        <v>90.260251534122276</v>
      </c>
    </row>
    <row r="204" spans="1:7" s="155" customFormat="1" x14ac:dyDescent="0.2">
      <c r="A204" s="177" t="s">
        <v>127</v>
      </c>
      <c r="B204" s="182">
        <v>72.018205072265104</v>
      </c>
      <c r="C204" s="182">
        <v>75.595857172419542</v>
      </c>
      <c r="D204" s="182">
        <v>78.414631703314896</v>
      </c>
      <c r="E204" s="182">
        <v>81.391240697080647</v>
      </c>
      <c r="F204" s="182">
        <v>85.551579659634811</v>
      </c>
    </row>
    <row r="205" spans="1:7" s="155" customFormat="1" x14ac:dyDescent="0.2">
      <c r="A205" s="349" t="s">
        <v>128</v>
      </c>
      <c r="B205" s="350">
        <v>60.248092426528991</v>
      </c>
      <c r="C205" s="350">
        <v>65.023655075258176</v>
      </c>
      <c r="D205" s="350">
        <v>66.573028582517068</v>
      </c>
      <c r="E205" s="350">
        <v>70.128322857869449</v>
      </c>
      <c r="F205" s="350">
        <v>74.93722891691317</v>
      </c>
      <c r="G205" s="56"/>
    </row>
    <row r="206" spans="1:7" s="155" customFormat="1" x14ac:dyDescent="0.2">
      <c r="A206" s="351" t="s">
        <v>129</v>
      </c>
      <c r="B206" s="350">
        <v>11.072360963465378</v>
      </c>
      <c r="C206" s="350">
        <v>11.59931316210303</v>
      </c>
      <c r="D206" s="350">
        <v>7.9761921877733917</v>
      </c>
      <c r="E206" s="350">
        <v>9.2626972213985823</v>
      </c>
      <c r="F206" s="350">
        <v>8.9888476945799454</v>
      </c>
      <c r="G206" s="56"/>
    </row>
    <row r="207" spans="1:7" s="155" customFormat="1" x14ac:dyDescent="0.2">
      <c r="A207" s="349" t="s">
        <v>130</v>
      </c>
      <c r="B207" s="350">
        <v>19.254977860735451</v>
      </c>
      <c r="C207" s="350">
        <v>21.381710361506883</v>
      </c>
      <c r="D207" s="350">
        <v>15.205280559516163</v>
      </c>
      <c r="E207" s="350">
        <v>14.205841085583554</v>
      </c>
      <c r="F207" s="350">
        <v>15.388527805377727</v>
      </c>
      <c r="G207" s="56"/>
    </row>
    <row r="208" spans="1:7" s="155" customFormat="1" x14ac:dyDescent="0.2">
      <c r="A208" s="349" t="s">
        <v>131</v>
      </c>
      <c r="B208" s="350">
        <v>18.320220731992425</v>
      </c>
      <c r="C208" s="350">
        <v>19.899408421659345</v>
      </c>
      <c r="D208" s="350">
        <v>29.564185687145727</v>
      </c>
      <c r="E208" s="350">
        <v>31.849756716945098</v>
      </c>
      <c r="F208" s="350">
        <v>33.840618090279705</v>
      </c>
      <c r="G208" s="56"/>
    </row>
    <row r="209" spans="1:7" s="155" customFormat="1" x14ac:dyDescent="0.2">
      <c r="A209" s="349" t="s">
        <v>132</v>
      </c>
      <c r="B209" s="350">
        <v>54.650827045901131</v>
      </c>
      <c r="C209" s="350">
        <v>56.172438433512319</v>
      </c>
      <c r="D209" s="350">
        <v>59.256807705886281</v>
      </c>
      <c r="E209" s="350">
        <v>58.620690861911683</v>
      </c>
      <c r="F209" s="350">
        <v>58.452995502785008</v>
      </c>
      <c r="G209" s="56"/>
    </row>
    <row r="210" spans="1:7" s="155" customFormat="1" x14ac:dyDescent="0.2">
      <c r="A210" s="349" t="s">
        <v>133</v>
      </c>
      <c r="B210" s="350">
        <v>50.3448963806688</v>
      </c>
      <c r="C210" s="350">
        <v>53.462594629315305</v>
      </c>
      <c r="D210" s="350">
        <v>61.888103977995414</v>
      </c>
      <c r="E210" s="350">
        <v>60.917224942163436</v>
      </c>
      <c r="F210" s="350">
        <v>69.7413873880881</v>
      </c>
      <c r="G210" s="56"/>
    </row>
    <row r="211" spans="1:7" s="155" customFormat="1" x14ac:dyDescent="0.2">
      <c r="A211" s="349" t="s">
        <v>134</v>
      </c>
      <c r="B211" s="350">
        <v>71.782262438503693</v>
      </c>
      <c r="C211" s="350">
        <v>75.86429448796973</v>
      </c>
      <c r="D211" s="350">
        <v>79.18546954036637</v>
      </c>
      <c r="E211" s="350">
        <v>82.098970758877556</v>
      </c>
      <c r="F211" s="350">
        <v>86.065532281441932</v>
      </c>
      <c r="G211" s="56"/>
    </row>
    <row r="212" spans="1:7" s="155" customFormat="1" x14ac:dyDescent="0.2">
      <c r="A212" s="351" t="s">
        <v>129</v>
      </c>
      <c r="B212" s="350">
        <v>37.534527993561646</v>
      </c>
      <c r="C212" s="350">
        <v>40.158713054610033</v>
      </c>
      <c r="D212" s="350">
        <v>37.865123820857022</v>
      </c>
      <c r="E212" s="350">
        <v>37.559579286294579</v>
      </c>
      <c r="F212" s="350">
        <v>39.907012376405248</v>
      </c>
      <c r="G212" s="56"/>
    </row>
    <row r="213" spans="1:7" s="155" customFormat="1" x14ac:dyDescent="0.2">
      <c r="A213" s="349" t="s">
        <v>135</v>
      </c>
      <c r="B213" s="350">
        <v>62.316454488727366</v>
      </c>
      <c r="C213" s="350">
        <v>66.776323643491722</v>
      </c>
      <c r="D213" s="350">
        <v>68.034911848108777</v>
      </c>
      <c r="E213" s="350">
        <v>69.804761043795168</v>
      </c>
      <c r="F213" s="350">
        <v>73.972928156974845</v>
      </c>
      <c r="G213" s="56"/>
    </row>
    <row r="214" spans="1:7" s="155" customFormat="1" x14ac:dyDescent="0.2">
      <c r="A214" s="349" t="s">
        <v>136</v>
      </c>
      <c r="B214" s="350">
        <v>82.433673307223572</v>
      </c>
      <c r="C214" s="350">
        <v>80.081205325095809</v>
      </c>
      <c r="D214" s="350">
        <v>72.991877513639992</v>
      </c>
      <c r="E214" s="350">
        <v>67.683391020274001</v>
      </c>
      <c r="F214" s="350">
        <v>62.928439880388467</v>
      </c>
      <c r="G214" s="56"/>
    </row>
    <row r="215" spans="1:7" s="155" customFormat="1" x14ac:dyDescent="0.2">
      <c r="A215" s="352" t="s">
        <v>124</v>
      </c>
      <c r="B215" s="493" t="s">
        <v>5</v>
      </c>
      <c r="C215" s="494"/>
      <c r="D215" s="494"/>
      <c r="E215" s="494"/>
      <c r="F215" s="494"/>
      <c r="G215" s="56"/>
    </row>
    <row r="216" spans="1:7" s="155" customFormat="1" x14ac:dyDescent="0.2">
      <c r="A216" s="349" t="s">
        <v>125</v>
      </c>
      <c r="B216" s="350">
        <v>100</v>
      </c>
      <c r="C216" s="350">
        <v>100</v>
      </c>
      <c r="D216" s="350">
        <v>100</v>
      </c>
      <c r="E216" s="350">
        <v>100</v>
      </c>
      <c r="F216" s="350">
        <v>100</v>
      </c>
      <c r="G216" s="56"/>
    </row>
    <row r="217" spans="1:7" s="155" customFormat="1" x14ac:dyDescent="0.2">
      <c r="A217" s="349" t="s">
        <v>126</v>
      </c>
      <c r="B217" s="350">
        <v>95.417659835213584</v>
      </c>
      <c r="C217" s="350">
        <v>98.163204859878391</v>
      </c>
      <c r="D217" s="350">
        <v>97.953761321717451</v>
      </c>
      <c r="E217" s="350">
        <v>99.40146560677745</v>
      </c>
      <c r="F217" s="350">
        <v>98.189078385790339</v>
      </c>
      <c r="G217" s="56"/>
    </row>
    <row r="218" spans="1:7" s="155" customFormat="1" x14ac:dyDescent="0.2">
      <c r="A218" s="351" t="s">
        <v>127</v>
      </c>
      <c r="B218" s="350">
        <v>94.378683431047847</v>
      </c>
      <c r="C218" s="350">
        <v>96.258772163364313</v>
      </c>
      <c r="D218" s="350">
        <v>95.76419991872406</v>
      </c>
      <c r="E218" s="350">
        <v>96.284428576890818</v>
      </c>
      <c r="F218" s="350">
        <v>96.549671821418556</v>
      </c>
      <c r="G218" s="56"/>
    </row>
    <row r="219" spans="1:7" s="155" customFormat="1" x14ac:dyDescent="0.2">
      <c r="A219" s="349" t="s">
        <v>128</v>
      </c>
      <c r="B219" s="350">
        <v>87.729244661303355</v>
      </c>
      <c r="C219" s="350">
        <v>91.170132997869175</v>
      </c>
      <c r="D219" s="350">
        <v>91.733699285095142</v>
      </c>
      <c r="E219" s="350">
        <v>94.040346535561923</v>
      </c>
      <c r="F219" s="350">
        <v>93.485023921431946</v>
      </c>
      <c r="G219" s="56"/>
    </row>
    <row r="220" spans="1:7" s="155" customFormat="1" x14ac:dyDescent="0.2">
      <c r="A220" s="351" t="s">
        <v>129</v>
      </c>
      <c r="B220" s="350">
        <v>25.381827166126669</v>
      </c>
      <c r="C220" s="350">
        <v>25.987901724346401</v>
      </c>
      <c r="D220" s="350">
        <v>17.927793094386598</v>
      </c>
      <c r="E220" s="350">
        <v>20.947254334428145</v>
      </c>
      <c r="F220" s="350">
        <v>20.328311579149513</v>
      </c>
      <c r="G220" s="56"/>
    </row>
    <row r="221" spans="1:7" s="155" customFormat="1" x14ac:dyDescent="0.2">
      <c r="A221" s="349" t="s">
        <v>130</v>
      </c>
      <c r="B221" s="350">
        <v>44.139323289892388</v>
      </c>
      <c r="C221" s="350">
        <v>47.466572007823324</v>
      </c>
      <c r="D221" s="350">
        <v>33.089351736984526</v>
      </c>
      <c r="E221" s="350">
        <v>31.121575732088026</v>
      </c>
      <c r="F221" s="350">
        <v>34.080522731377577</v>
      </c>
      <c r="G221" s="56"/>
    </row>
    <row r="222" spans="1:7" s="155" customFormat="1" x14ac:dyDescent="0.2">
      <c r="A222" s="349" t="s">
        <v>131</v>
      </c>
      <c r="B222" s="350">
        <v>34.123032438343017</v>
      </c>
      <c r="C222" s="350">
        <v>35.245344116124699</v>
      </c>
      <c r="D222" s="350">
        <v>52.146287710779724</v>
      </c>
      <c r="E222" s="350">
        <v>55.862182323179063</v>
      </c>
      <c r="F222" s="350">
        <v>53.216209768312758</v>
      </c>
      <c r="G222" s="56"/>
    </row>
    <row r="223" spans="1:7" s="155" customFormat="1" x14ac:dyDescent="0.2">
      <c r="A223" s="349" t="s">
        <v>132</v>
      </c>
      <c r="B223" s="350">
        <v>85.865217181196101</v>
      </c>
      <c r="C223" s="350">
        <v>86.464410940613845</v>
      </c>
      <c r="D223" s="350">
        <v>85.956456720624374</v>
      </c>
      <c r="E223" s="350">
        <v>85.18899177210163</v>
      </c>
      <c r="F223" s="350">
        <v>81.199731323735094</v>
      </c>
      <c r="G223" s="56"/>
    </row>
    <row r="224" spans="1:7" s="155" customFormat="1" x14ac:dyDescent="0.2">
      <c r="A224" s="349" t="s">
        <v>133</v>
      </c>
      <c r="B224" s="350">
        <v>86.686629076247243</v>
      </c>
      <c r="C224" s="350">
        <v>89.097846452714506</v>
      </c>
      <c r="D224" s="350">
        <v>88.995909297699896</v>
      </c>
      <c r="E224" s="350">
        <v>89.304593999119618</v>
      </c>
      <c r="F224" s="350">
        <v>92.723763899747084</v>
      </c>
      <c r="G224" s="56"/>
    </row>
    <row r="225" spans="1:7" s="155" customFormat="1" x14ac:dyDescent="0.2">
      <c r="A225" s="349" t="s">
        <v>134</v>
      </c>
      <c r="B225" s="350">
        <v>93.956411648204664</v>
      </c>
      <c r="C225" s="350">
        <v>96.223970046015324</v>
      </c>
      <c r="D225" s="350">
        <v>97.079720852153059</v>
      </c>
      <c r="E225" s="350">
        <v>97.876703444513396</v>
      </c>
      <c r="F225" s="350">
        <v>97.527238752767943</v>
      </c>
      <c r="G225" s="56"/>
    </row>
    <row r="226" spans="1:7" s="155" customFormat="1" x14ac:dyDescent="0.2">
      <c r="A226" s="351" t="s">
        <v>129</v>
      </c>
      <c r="B226" s="350">
        <v>79.445366365327999</v>
      </c>
      <c r="C226" s="350">
        <v>84.058085904359046</v>
      </c>
      <c r="D226" s="350">
        <v>81.145557124136232</v>
      </c>
      <c r="E226" s="350">
        <v>79.65466939618797</v>
      </c>
      <c r="F226" s="350">
        <v>83.290955345819512</v>
      </c>
      <c r="G226" s="56"/>
    </row>
    <row r="227" spans="1:7" s="155" customFormat="1" x14ac:dyDescent="0.2">
      <c r="A227" s="349" t="s">
        <v>135</v>
      </c>
      <c r="B227" s="350">
        <v>90.221356034647798</v>
      </c>
      <c r="C227" s="350">
        <v>92.742148842689517</v>
      </c>
      <c r="D227" s="350">
        <v>91.429791334014027</v>
      </c>
      <c r="E227" s="350">
        <v>92.712206457448843</v>
      </c>
      <c r="F227" s="350">
        <v>92.207271032690315</v>
      </c>
      <c r="G227" s="56"/>
    </row>
    <row r="228" spans="1:7" s="155" customFormat="1" x14ac:dyDescent="0.2">
      <c r="A228" s="349" t="s">
        <v>136</v>
      </c>
      <c r="B228" s="350">
        <v>83.848532632782749</v>
      </c>
      <c r="C228" s="350">
        <v>76.079880305597044</v>
      </c>
      <c r="D228" s="350">
        <v>62.55358272958221</v>
      </c>
      <c r="E228" s="350">
        <v>54.872421542513329</v>
      </c>
      <c r="F228" s="350">
        <v>47.901724392855201</v>
      </c>
      <c r="G228" s="56"/>
    </row>
    <row r="229" spans="1:7" s="155" customFormat="1" x14ac:dyDescent="0.2">
      <c r="A229" s="352" t="s">
        <v>124</v>
      </c>
      <c r="B229" s="493" t="s">
        <v>6</v>
      </c>
      <c r="C229" s="494"/>
      <c r="D229" s="494"/>
      <c r="E229" s="494"/>
      <c r="F229" s="494"/>
      <c r="G229" s="56"/>
    </row>
    <row r="230" spans="1:7" s="155" customFormat="1" x14ac:dyDescent="0.2">
      <c r="A230" s="349" t="s">
        <v>125</v>
      </c>
      <c r="B230" s="350">
        <v>100</v>
      </c>
      <c r="C230" s="350">
        <v>100</v>
      </c>
      <c r="D230" s="350">
        <v>100</v>
      </c>
      <c r="E230" s="350">
        <v>100</v>
      </c>
      <c r="F230" s="350">
        <v>100</v>
      </c>
      <c r="G230" s="56"/>
    </row>
    <row r="231" spans="1:7" s="155" customFormat="1" x14ac:dyDescent="0.2">
      <c r="A231" s="349" t="s">
        <v>126</v>
      </c>
      <c r="B231" s="350">
        <v>72.681660460452164</v>
      </c>
      <c r="C231" s="350">
        <v>74.018416199056915</v>
      </c>
      <c r="D231" s="350">
        <v>75.637205130385297</v>
      </c>
      <c r="E231" s="350">
        <v>79.937360365770104</v>
      </c>
      <c r="F231" s="350">
        <v>83.975032259926778</v>
      </c>
      <c r="G231" s="56"/>
    </row>
    <row r="232" spans="1:7" s="155" customFormat="1" x14ac:dyDescent="0.2">
      <c r="A232" s="351" t="s">
        <v>127</v>
      </c>
      <c r="B232" s="350">
        <v>54.716141934637186</v>
      </c>
      <c r="C232" s="350">
        <v>58.9385164760008</v>
      </c>
      <c r="D232" s="350">
        <v>64.734496606124324</v>
      </c>
      <c r="E232" s="350">
        <v>69.700914631697827</v>
      </c>
      <c r="F232" s="350">
        <v>76.833338975632628</v>
      </c>
      <c r="G232" s="56"/>
    </row>
    <row r="233" spans="1:7" s="155" customFormat="1" x14ac:dyDescent="0.2">
      <c r="A233" s="349" t="s">
        <v>128</v>
      </c>
      <c r="B233" s="350">
        <v>38.983760625055211</v>
      </c>
      <c r="C233" s="350">
        <v>43.94575822676476</v>
      </c>
      <c r="D233" s="350">
        <v>46.733838922368207</v>
      </c>
      <c r="E233" s="350">
        <v>51.358711144695874</v>
      </c>
      <c r="F233" s="350">
        <v>60.234302388545061</v>
      </c>
      <c r="G233" s="56"/>
    </row>
    <row r="234" spans="1:7" s="155" customFormat="1" x14ac:dyDescent="0.2">
      <c r="A234" s="351" t="s">
        <v>129</v>
      </c>
      <c r="B234" s="350" t="s">
        <v>68</v>
      </c>
      <c r="C234" s="350" t="s">
        <v>68</v>
      </c>
      <c r="D234" s="350">
        <v>0.12935455207479402</v>
      </c>
      <c r="E234" s="350">
        <v>9.0968261604878961E-2</v>
      </c>
      <c r="F234" s="350" t="s">
        <v>68</v>
      </c>
      <c r="G234" s="56"/>
    </row>
    <row r="235" spans="1:7" s="155" customFormat="1" x14ac:dyDescent="0.2">
      <c r="A235" s="349" t="s">
        <v>130</v>
      </c>
      <c r="B235" s="350" t="s">
        <v>68</v>
      </c>
      <c r="C235" s="350">
        <v>0.35348527070751995</v>
      </c>
      <c r="D235" s="350">
        <v>1.1036898595098417</v>
      </c>
      <c r="E235" s="350">
        <v>0.92792803909543353</v>
      </c>
      <c r="F235" s="350">
        <v>0.57129330399092726</v>
      </c>
      <c r="G235" s="56"/>
    </row>
    <row r="236" spans="1:7" s="155" customFormat="1" x14ac:dyDescent="0.2">
      <c r="A236" s="349" t="s">
        <v>131</v>
      </c>
      <c r="B236" s="350">
        <v>6.0923407417627393</v>
      </c>
      <c r="C236" s="350">
        <v>7.5283330298249602</v>
      </c>
      <c r="D236" s="350">
        <v>11.758197513475896</v>
      </c>
      <c r="E236" s="350">
        <v>13.001335061151117</v>
      </c>
      <c r="F236" s="350">
        <v>18.481493147591035</v>
      </c>
      <c r="G236" s="56"/>
    </row>
    <row r="237" spans="1:7" s="155" customFormat="1" x14ac:dyDescent="0.2">
      <c r="A237" s="349" t="s">
        <v>132</v>
      </c>
      <c r="B237" s="350">
        <v>30.497795064306981</v>
      </c>
      <c r="C237" s="350">
        <v>31.752664813068819</v>
      </c>
      <c r="D237" s="350">
        <v>38.204133596983446</v>
      </c>
      <c r="E237" s="350">
        <v>37.766048917564838</v>
      </c>
      <c r="F237" s="350">
        <v>40.421548344017722</v>
      </c>
      <c r="G237" s="56"/>
    </row>
    <row r="238" spans="1:7" s="155" customFormat="1" x14ac:dyDescent="0.2">
      <c r="A238" s="349" t="s">
        <v>133</v>
      </c>
      <c r="B238" s="350">
        <v>22.224435648990411</v>
      </c>
      <c r="C238" s="350">
        <v>24.735354030146745</v>
      </c>
      <c r="D238" s="350">
        <v>40.513598609467849</v>
      </c>
      <c r="E238" s="350">
        <v>38.634715442363451</v>
      </c>
      <c r="F238" s="350">
        <v>51.523146717653077</v>
      </c>
      <c r="G238" s="56"/>
    </row>
    <row r="239" spans="1:7" s="155" customFormat="1" x14ac:dyDescent="0.2">
      <c r="A239" s="349" t="s">
        <v>134</v>
      </c>
      <c r="B239" s="350">
        <v>54.624376838138815</v>
      </c>
      <c r="C239" s="350">
        <v>59.451409259165509</v>
      </c>
      <c r="D239" s="350">
        <v>65.075851804121825</v>
      </c>
      <c r="E239" s="350">
        <v>69.714326104150885</v>
      </c>
      <c r="F239" s="350">
        <v>76.979782298946901</v>
      </c>
      <c r="G239" s="56"/>
    </row>
    <row r="240" spans="1:7" s="155" customFormat="1" x14ac:dyDescent="0.2">
      <c r="A240" s="351" t="s">
        <v>129</v>
      </c>
      <c r="B240" s="350">
        <v>5.1048115973380215</v>
      </c>
      <c r="C240" s="350">
        <v>4.769378576011901</v>
      </c>
      <c r="D240" s="350">
        <v>3.7385007658842366</v>
      </c>
      <c r="E240" s="350">
        <v>4.5172693988699173</v>
      </c>
      <c r="F240" s="350">
        <v>5.516351608653256</v>
      </c>
      <c r="G240" s="56"/>
    </row>
    <row r="241" spans="1:7" s="155" customFormat="1" x14ac:dyDescent="0.2">
      <c r="A241" s="349" t="s">
        <v>135</v>
      </c>
      <c r="B241" s="350">
        <v>40.724234472237121</v>
      </c>
      <c r="C241" s="350">
        <v>45.844059391509887</v>
      </c>
      <c r="D241" s="350">
        <v>49.58804861923457</v>
      </c>
      <c r="E241" s="350">
        <v>51.823687524028159</v>
      </c>
      <c r="F241" s="350">
        <v>59.518476642420126</v>
      </c>
      <c r="G241" s="56"/>
    </row>
    <row r="242" spans="1:7" s="155" customFormat="1" x14ac:dyDescent="0.2">
      <c r="A242" s="158" t="s">
        <v>136</v>
      </c>
      <c r="B242" s="193">
        <v>81.338885217769686</v>
      </c>
      <c r="C242" s="193">
        <v>83.30686027823792</v>
      </c>
      <c r="D242" s="193">
        <v>81.222473287394379</v>
      </c>
      <c r="E242" s="193">
        <v>77.739291181965783</v>
      </c>
      <c r="F242" s="193">
        <v>74.840189698739707</v>
      </c>
    </row>
    <row r="243" spans="1:7" s="155" customFormat="1" x14ac:dyDescent="0.2">
      <c r="B243" s="182"/>
      <c r="C243" s="182"/>
      <c r="D243" s="182"/>
      <c r="E243" s="182"/>
      <c r="F243" s="182"/>
    </row>
    <row r="244" spans="1:7" s="155" customFormat="1" ht="13.5" x14ac:dyDescent="0.2">
      <c r="A244" s="495" t="s">
        <v>306</v>
      </c>
      <c r="B244" s="495"/>
      <c r="C244" s="495"/>
      <c r="D244" s="495"/>
      <c r="E244" s="495"/>
      <c r="F244" s="495"/>
      <c r="G244" s="495"/>
    </row>
    <row r="245" spans="1:7" s="155" customFormat="1" x14ac:dyDescent="0.2">
      <c r="D245" s="466" t="s">
        <v>177</v>
      </c>
      <c r="E245" s="466"/>
      <c r="F245" s="466"/>
    </row>
    <row r="246" spans="1:7" s="155" customFormat="1" x14ac:dyDescent="0.2">
      <c r="A246" s="257"/>
      <c r="B246" s="169">
        <v>2017</v>
      </c>
      <c r="C246" s="169">
        <v>2018</v>
      </c>
      <c r="D246" s="170">
        <v>2019</v>
      </c>
      <c r="E246" s="254">
        <v>2020</v>
      </c>
      <c r="F246" s="254">
        <v>2021</v>
      </c>
    </row>
    <row r="247" spans="1:7" s="155" customFormat="1" x14ac:dyDescent="0.2">
      <c r="A247" s="161"/>
      <c r="B247" s="491" t="s">
        <v>7</v>
      </c>
      <c r="C247" s="492"/>
      <c r="D247" s="492"/>
      <c r="E247" s="492"/>
      <c r="F247" s="492"/>
    </row>
    <row r="248" spans="1:7" s="155" customFormat="1" x14ac:dyDescent="0.2">
      <c r="A248" s="161" t="s">
        <v>170</v>
      </c>
      <c r="B248" s="182">
        <v>9.0935023495732086</v>
      </c>
      <c r="C248" s="182">
        <v>9.114410696326722</v>
      </c>
      <c r="D248" s="182">
        <v>9.1750599914746243</v>
      </c>
      <c r="E248" s="182">
        <v>9.2564520277995168</v>
      </c>
      <c r="F248" s="182">
        <v>8.8955457496130137</v>
      </c>
    </row>
    <row r="249" spans="1:7" s="155" customFormat="1" x14ac:dyDescent="0.2">
      <c r="A249" s="161" t="s">
        <v>137</v>
      </c>
      <c r="B249" s="182">
        <v>3.5264759892447861</v>
      </c>
      <c r="C249" s="182">
        <v>3.9361779706199944</v>
      </c>
      <c r="D249" s="182">
        <v>3.8831529886239187</v>
      </c>
      <c r="E249" s="182">
        <v>4.0357105214440221</v>
      </c>
      <c r="F249" s="182">
        <v>4.0357008753462962</v>
      </c>
    </row>
    <row r="250" spans="1:7" s="155" customFormat="1" x14ac:dyDescent="0.2">
      <c r="A250" s="161" t="s">
        <v>138</v>
      </c>
      <c r="B250" s="182">
        <v>15.085645796934749</v>
      </c>
      <c r="C250" s="182">
        <v>16.238102708630134</v>
      </c>
      <c r="D250" s="182">
        <v>17.558034466900295</v>
      </c>
      <c r="E250" s="182">
        <v>17.581466048017671</v>
      </c>
      <c r="F250" s="182">
        <v>17.059044961075564</v>
      </c>
    </row>
    <row r="251" spans="1:7" s="155" customFormat="1" x14ac:dyDescent="0.2">
      <c r="A251" s="161" t="s">
        <v>139</v>
      </c>
      <c r="B251" s="182">
        <v>1.0033543154151836</v>
      </c>
      <c r="C251" s="182">
        <v>0.93485079157987083</v>
      </c>
      <c r="D251" s="182">
        <v>0.9198751208806859</v>
      </c>
      <c r="E251" s="182">
        <v>0.94585575699401236</v>
      </c>
      <c r="F251" s="182">
        <v>0.9926004524820824</v>
      </c>
    </row>
    <row r="252" spans="1:7" s="155" customFormat="1" x14ac:dyDescent="0.2">
      <c r="A252" s="161" t="s">
        <v>140</v>
      </c>
      <c r="B252" s="182">
        <v>13.229384065355307</v>
      </c>
      <c r="C252" s="182">
        <v>14.041394150518833</v>
      </c>
      <c r="D252" s="182">
        <v>15.623790885946695</v>
      </c>
      <c r="E252" s="182">
        <v>15.9086260637115</v>
      </c>
      <c r="F252" s="182">
        <v>15.684015852398044</v>
      </c>
    </row>
    <row r="253" spans="1:7" s="155" customFormat="1" x14ac:dyDescent="0.2">
      <c r="A253" s="161" t="s">
        <v>141</v>
      </c>
      <c r="B253" s="182">
        <v>1.4214646601329393</v>
      </c>
      <c r="C253" s="182">
        <v>1.3977896941217054</v>
      </c>
      <c r="D253" s="182">
        <v>1.7532770832269704</v>
      </c>
      <c r="E253" s="182">
        <v>1.7430521834347017</v>
      </c>
      <c r="F253" s="182">
        <v>1.8171949480284773</v>
      </c>
    </row>
    <row r="254" spans="1:7" s="155" customFormat="1" x14ac:dyDescent="0.2">
      <c r="A254" s="161" t="s">
        <v>142</v>
      </c>
      <c r="B254" s="182">
        <v>1.0337819884861965</v>
      </c>
      <c r="C254" s="182">
        <v>1.1689076014738555</v>
      </c>
      <c r="D254" s="182">
        <v>1.2498014178613384</v>
      </c>
      <c r="E254" s="182">
        <v>1.2868722584373611</v>
      </c>
      <c r="F254" s="182">
        <v>1.3127987968930384</v>
      </c>
    </row>
    <row r="255" spans="1:7" s="155" customFormat="1" x14ac:dyDescent="0.2">
      <c r="A255" s="161" t="s">
        <v>143</v>
      </c>
      <c r="B255" s="182">
        <v>3.6422250033740915</v>
      </c>
      <c r="C255" s="182">
        <v>3.4057543513779751</v>
      </c>
      <c r="D255" s="182">
        <v>3.4730069675790034</v>
      </c>
      <c r="E255" s="182">
        <v>3.4871335000329826</v>
      </c>
      <c r="F255" s="182">
        <v>3.5718765092451683</v>
      </c>
    </row>
    <row r="256" spans="1:7" s="155" customFormat="1" x14ac:dyDescent="0.2">
      <c r="A256" s="161" t="s">
        <v>144</v>
      </c>
      <c r="B256" s="182">
        <v>7.7243897700351676</v>
      </c>
      <c r="C256" s="182">
        <v>7.7627065594154061</v>
      </c>
      <c r="D256" s="182">
        <v>8.0049089695676052</v>
      </c>
      <c r="E256" s="182">
        <v>8.4091497973108247</v>
      </c>
      <c r="F256" s="182">
        <v>8.5962819931992751</v>
      </c>
    </row>
    <row r="257" spans="1:6" s="155" customFormat="1" x14ac:dyDescent="0.2">
      <c r="A257" s="161" t="s">
        <v>145</v>
      </c>
      <c r="B257" s="182">
        <v>3.5751265458039523</v>
      </c>
      <c r="C257" s="182">
        <v>4.0382481634234928</v>
      </c>
      <c r="D257" s="182">
        <v>5.3781433129698346</v>
      </c>
      <c r="E257" s="182">
        <v>5.2496578972257231</v>
      </c>
      <c r="F257" s="182">
        <v>5.2353864398490515</v>
      </c>
    </row>
    <row r="258" spans="1:6" s="155" customFormat="1" x14ac:dyDescent="0.2">
      <c r="A258" s="161"/>
      <c r="B258" s="498" t="s">
        <v>5</v>
      </c>
      <c r="C258" s="499"/>
      <c r="D258" s="499"/>
      <c r="E258" s="499"/>
      <c r="F258" s="499"/>
    </row>
    <row r="259" spans="1:6" s="155" customFormat="1" x14ac:dyDescent="0.2">
      <c r="A259" s="161" t="s">
        <v>170</v>
      </c>
      <c r="B259" s="182">
        <v>8.0400556439489392</v>
      </c>
      <c r="C259" s="182">
        <v>8.2722750429018035</v>
      </c>
      <c r="D259" s="182">
        <v>8.2705986313953037</v>
      </c>
      <c r="E259" s="182">
        <v>8.6486506330810897</v>
      </c>
      <c r="F259" s="182">
        <v>8.0396874338346791</v>
      </c>
    </row>
    <row r="260" spans="1:6" s="155" customFormat="1" x14ac:dyDescent="0.2">
      <c r="A260" s="161" t="s">
        <v>137</v>
      </c>
      <c r="B260" s="182">
        <v>3.8555606054825691</v>
      </c>
      <c r="C260" s="182">
        <v>4.2437730843939372</v>
      </c>
      <c r="D260" s="182">
        <v>4.0543856047907276</v>
      </c>
      <c r="E260" s="182">
        <v>4.2161924585306441</v>
      </c>
      <c r="F260" s="182">
        <v>4.3122322949874281</v>
      </c>
    </row>
    <row r="261" spans="1:6" s="155" customFormat="1" x14ac:dyDescent="0.2">
      <c r="A261" s="161" t="s">
        <v>138</v>
      </c>
      <c r="B261" s="182">
        <v>17.309555124970096</v>
      </c>
      <c r="C261" s="182">
        <v>18.68542554205872</v>
      </c>
      <c r="D261" s="182">
        <v>19.177165701372477</v>
      </c>
      <c r="E261" s="182">
        <v>19.423723441099405</v>
      </c>
      <c r="F261" s="182">
        <v>18.679365272484656</v>
      </c>
    </row>
    <row r="262" spans="1:6" s="155" customFormat="1" x14ac:dyDescent="0.2">
      <c r="A262" s="161" t="s">
        <v>139</v>
      </c>
      <c r="B262" s="182">
        <v>0.97259771683008922</v>
      </c>
      <c r="C262" s="182">
        <v>0.93712350913456455</v>
      </c>
      <c r="D262" s="182">
        <v>0.87624323548781924</v>
      </c>
      <c r="E262" s="182">
        <v>0.91847922947853644</v>
      </c>
      <c r="F262" s="182">
        <v>0.90401025172075744</v>
      </c>
    </row>
    <row r="263" spans="1:6" s="155" customFormat="1" x14ac:dyDescent="0.2">
      <c r="A263" s="161" t="s">
        <v>140</v>
      </c>
      <c r="B263" s="182">
        <v>14.417218748132248</v>
      </c>
      <c r="C263" s="182">
        <v>15.207120694328211</v>
      </c>
      <c r="D263" s="182">
        <v>16.24179952904797</v>
      </c>
      <c r="E263" s="182">
        <v>16.75346271567517</v>
      </c>
      <c r="F263" s="182">
        <v>15.977529883063021</v>
      </c>
    </row>
    <row r="264" spans="1:6" s="155" customFormat="1" x14ac:dyDescent="0.2">
      <c r="A264" s="161" t="s">
        <v>141</v>
      </c>
      <c r="B264" s="182">
        <v>1.382239499327881</v>
      </c>
      <c r="C264" s="182">
        <v>1.3866593842272854</v>
      </c>
      <c r="D264" s="182">
        <v>1.617897468095354</v>
      </c>
      <c r="E264" s="182">
        <v>1.6725794927113204</v>
      </c>
      <c r="F264" s="182">
        <v>1.7084625252282732</v>
      </c>
    </row>
    <row r="265" spans="1:6" s="155" customFormat="1" x14ac:dyDescent="0.2">
      <c r="A265" s="161" t="s">
        <v>142</v>
      </c>
      <c r="B265" s="182">
        <v>0.91030912958643029</v>
      </c>
      <c r="C265" s="182">
        <v>1.0604203502938283</v>
      </c>
      <c r="D265" s="182">
        <v>1.167249594405666</v>
      </c>
      <c r="E265" s="182">
        <v>1.175149772502406</v>
      </c>
      <c r="F265" s="182">
        <v>1.2683905454879683</v>
      </c>
    </row>
    <row r="266" spans="1:6" s="155" customFormat="1" x14ac:dyDescent="0.2">
      <c r="A266" s="161" t="s">
        <v>143</v>
      </c>
      <c r="B266" s="182">
        <v>3.5245421024567563</v>
      </c>
      <c r="C266" s="182">
        <v>3.3009989044069861</v>
      </c>
      <c r="D266" s="182">
        <v>3.262263626193362</v>
      </c>
      <c r="E266" s="182">
        <v>3.429826588768552</v>
      </c>
      <c r="F266" s="182">
        <v>3.6583177480408859</v>
      </c>
    </row>
    <row r="267" spans="1:6" s="155" customFormat="1" x14ac:dyDescent="0.2">
      <c r="A267" s="161" t="s">
        <v>144</v>
      </c>
      <c r="B267" s="182">
        <v>7.7630181304188461</v>
      </c>
      <c r="C267" s="182">
        <v>7.6149173446445477</v>
      </c>
      <c r="D267" s="182">
        <v>7.768471625920184</v>
      </c>
      <c r="E267" s="182">
        <v>8.2760292059336074</v>
      </c>
      <c r="F267" s="182">
        <v>8.6981971807595766</v>
      </c>
    </row>
    <row r="268" spans="1:6" s="155" customFormat="1" x14ac:dyDescent="0.2">
      <c r="A268" s="161" t="s">
        <v>145</v>
      </c>
      <c r="B268" s="182">
        <v>3.8476550630345434</v>
      </c>
      <c r="C268" s="182">
        <v>4.2144007302050754</v>
      </c>
      <c r="D268" s="182">
        <v>5.8165712202508333</v>
      </c>
      <c r="E268" s="182">
        <v>5.9680879462257677</v>
      </c>
      <c r="F268" s="182">
        <v>5.6824474198117363</v>
      </c>
    </row>
    <row r="269" spans="1:6" s="155" customFormat="1" x14ac:dyDescent="0.2">
      <c r="A269" s="161"/>
      <c r="B269" s="498" t="s">
        <v>6</v>
      </c>
      <c r="C269" s="499"/>
      <c r="D269" s="499"/>
      <c r="E269" s="499"/>
      <c r="F269" s="499"/>
    </row>
    <row r="270" spans="1:6" s="155" customFormat="1" x14ac:dyDescent="0.2">
      <c r="A270" s="161" t="s">
        <v>170</v>
      </c>
      <c r="B270" s="182">
        <v>9.8150516812642454</v>
      </c>
      <c r="C270" s="182">
        <v>9.7157660895779649</v>
      </c>
      <c r="D270" s="182">
        <v>9.8250982056130418</v>
      </c>
      <c r="E270" s="182">
        <v>9.6936513496819696</v>
      </c>
      <c r="F270" s="182">
        <v>9.5092416747543922</v>
      </c>
    </row>
    <row r="271" spans="1:6" s="155" customFormat="1" x14ac:dyDescent="0.2">
      <c r="A271" s="161" t="s">
        <v>137</v>
      </c>
      <c r="B271" s="182">
        <v>3.3010722895147078</v>
      </c>
      <c r="C271" s="182">
        <v>3.7165292954292317</v>
      </c>
      <c r="D271" s="182">
        <v>3.7600877600490197</v>
      </c>
      <c r="E271" s="182">
        <v>3.9058875542840732</v>
      </c>
      <c r="F271" s="182">
        <v>3.8374131421097548</v>
      </c>
    </row>
    <row r="272" spans="1:6" s="155" customFormat="1" x14ac:dyDescent="0.2">
      <c r="A272" s="161" t="s">
        <v>138</v>
      </c>
      <c r="B272" s="182">
        <v>13.562398079875837</v>
      </c>
      <c r="C272" s="182">
        <v>14.490509219476913</v>
      </c>
      <c r="D272" s="182">
        <v>16.394361564367802</v>
      </c>
      <c r="E272" s="182">
        <v>16.256306727905546</v>
      </c>
      <c r="F272" s="182">
        <v>15.897189132600888</v>
      </c>
    </row>
    <row r="273" spans="1:7" s="155" customFormat="1" x14ac:dyDescent="0.2">
      <c r="A273" s="161" t="s">
        <v>139</v>
      </c>
      <c r="B273" s="182">
        <v>1.0244207851622351</v>
      </c>
      <c r="C273" s="182">
        <v>0.93322788088455089</v>
      </c>
      <c r="D273" s="182">
        <v>0.95123344541738353</v>
      </c>
      <c r="E273" s="182">
        <v>0.96554804360155988</v>
      </c>
      <c r="F273" s="182">
        <v>1.0561243374667613</v>
      </c>
    </row>
    <row r="274" spans="1:7" s="155" customFormat="1" x14ac:dyDescent="0.2">
      <c r="A274" s="161" t="s">
        <v>140</v>
      </c>
      <c r="B274" s="182">
        <v>12.415786835480008</v>
      </c>
      <c r="C274" s="182">
        <v>13.208967757781588</v>
      </c>
      <c r="D274" s="182">
        <v>15.179626820553745</v>
      </c>
      <c r="E274" s="182">
        <v>15.300924247707814</v>
      </c>
      <c r="F274" s="182">
        <v>15.473550683958191</v>
      </c>
    </row>
    <row r="275" spans="1:7" s="155" customFormat="1" x14ac:dyDescent="0.2">
      <c r="A275" s="161" t="s">
        <v>141</v>
      </c>
      <c r="B275" s="182">
        <v>1.4483315993081791</v>
      </c>
      <c r="C275" s="182">
        <v>1.4057376676534592</v>
      </c>
      <c r="D275" s="182">
        <v>1.8505746872320634</v>
      </c>
      <c r="E275" s="182">
        <v>1.7937440917837619</v>
      </c>
      <c r="F275" s="182">
        <v>1.8951618773356409</v>
      </c>
    </row>
    <row r="276" spans="1:7" s="155" customFormat="1" x14ac:dyDescent="0.2">
      <c r="A276" s="161" t="s">
        <v>142</v>
      </c>
      <c r="B276" s="182">
        <v>1.1183536695645631</v>
      </c>
      <c r="C276" s="182">
        <v>1.2463765856342872</v>
      </c>
      <c r="D276" s="182">
        <v>1.3091315808307009</v>
      </c>
      <c r="E276" s="182">
        <v>1.3672356723982877</v>
      </c>
      <c r="F276" s="182">
        <v>1.3446418746870057</v>
      </c>
    </row>
    <row r="277" spans="1:7" s="155" customFormat="1" x14ac:dyDescent="0.2">
      <c r="A277" s="161" t="s">
        <v>143</v>
      </c>
      <c r="B277" s="182">
        <v>3.7228309021395658</v>
      </c>
      <c r="C277" s="182">
        <v>3.4805585147597924</v>
      </c>
      <c r="D277" s="182">
        <v>3.6244686345139736</v>
      </c>
      <c r="E277" s="182">
        <v>3.5283550947211553</v>
      </c>
      <c r="F277" s="182">
        <v>3.5098935442670696</v>
      </c>
    </row>
    <row r="278" spans="1:7" s="155" customFormat="1" x14ac:dyDescent="0.2">
      <c r="A278" s="161" t="s">
        <v>144</v>
      </c>
      <c r="B278" s="182">
        <v>7.6979316042159027</v>
      </c>
      <c r="C278" s="182">
        <v>7.8682404374852553</v>
      </c>
      <c r="D278" s="182">
        <v>8.1748369680469803</v>
      </c>
      <c r="E278" s="182">
        <v>8.5049051423699957</v>
      </c>
      <c r="F278" s="182">
        <v>8.5232033840852282</v>
      </c>
    </row>
    <row r="279" spans="1:7" s="155" customFormat="1" x14ac:dyDescent="0.2">
      <c r="A279" s="158" t="s">
        <v>145</v>
      </c>
      <c r="B279" s="193">
        <v>3.3884604634813948</v>
      </c>
      <c r="C279" s="193">
        <v>3.912460476323032</v>
      </c>
      <c r="D279" s="193">
        <v>5.0630442866804266</v>
      </c>
      <c r="E279" s="193">
        <v>4.7328819684894645</v>
      </c>
      <c r="F279" s="193">
        <v>4.9148199434619615</v>
      </c>
    </row>
    <row r="280" spans="1:7" s="155" customFormat="1" x14ac:dyDescent="0.2">
      <c r="B280" s="182"/>
      <c r="C280" s="182"/>
      <c r="D280" s="182"/>
      <c r="E280" s="182"/>
      <c r="F280" s="182"/>
    </row>
    <row r="281" spans="1:7" s="155" customFormat="1" ht="13.5" x14ac:dyDescent="0.2">
      <c r="A281" s="495" t="s">
        <v>307</v>
      </c>
      <c r="B281" s="495"/>
      <c r="C281" s="495"/>
      <c r="D281" s="495"/>
      <c r="E281" s="495"/>
      <c r="F281" s="495"/>
      <c r="G281" s="495"/>
    </row>
    <row r="282" spans="1:7" s="155" customFormat="1" x14ac:dyDescent="0.2">
      <c r="F282" s="166" t="s">
        <v>74</v>
      </c>
    </row>
    <row r="283" spans="1:7" s="155" customFormat="1" x14ac:dyDescent="0.2">
      <c r="A283" s="257"/>
      <c r="B283" s="169">
        <v>2017</v>
      </c>
      <c r="C283" s="169">
        <v>2018</v>
      </c>
      <c r="D283" s="170">
        <v>2019</v>
      </c>
      <c r="E283" s="254">
        <v>2020</v>
      </c>
      <c r="F283" s="254">
        <v>2021</v>
      </c>
    </row>
    <row r="284" spans="1:7" s="155" customFormat="1" ht="24" x14ac:dyDescent="0.2">
      <c r="A284" s="200" t="s">
        <v>146</v>
      </c>
    </row>
    <row r="285" spans="1:7" s="155" customFormat="1" x14ac:dyDescent="0.2">
      <c r="A285" s="161" t="s">
        <v>147</v>
      </c>
      <c r="B285" s="182">
        <v>17.549188046025968</v>
      </c>
      <c r="C285" s="182">
        <v>20.348626269039894</v>
      </c>
      <c r="D285" s="182">
        <v>27.083746412013127</v>
      </c>
      <c r="E285" s="182">
        <v>23.080075508042423</v>
      </c>
      <c r="F285" s="182">
        <v>22.865517620152779</v>
      </c>
    </row>
    <row r="286" spans="1:7" s="155" customFormat="1" x14ac:dyDescent="0.2">
      <c r="A286" s="161" t="s">
        <v>148</v>
      </c>
      <c r="B286" s="182">
        <v>74.483341096154135</v>
      </c>
      <c r="C286" s="182">
        <v>74.595452993030378</v>
      </c>
      <c r="D286" s="182">
        <v>68.311517149227072</v>
      </c>
      <c r="E286" s="182">
        <v>72.734051914450959</v>
      </c>
      <c r="F286" s="182">
        <v>72.627143293430734</v>
      </c>
    </row>
    <row r="287" spans="1:7" s="155" customFormat="1" x14ac:dyDescent="0.2">
      <c r="A287" s="161" t="s">
        <v>250</v>
      </c>
      <c r="B287" s="182">
        <v>7.9674708578198921</v>
      </c>
      <c r="C287" s="182">
        <v>5.0559207379297249</v>
      </c>
      <c r="D287" s="182">
        <v>4.6047364387598044</v>
      </c>
      <c r="E287" s="182">
        <v>4.1858725775066112</v>
      </c>
      <c r="F287" s="182">
        <v>4.5073390864164837</v>
      </c>
    </row>
    <row r="288" spans="1:7" s="155" customFormat="1" x14ac:dyDescent="0.2">
      <c r="A288" s="211" t="s">
        <v>7</v>
      </c>
      <c r="B288" s="212">
        <v>100</v>
      </c>
      <c r="C288" s="212">
        <v>100</v>
      </c>
      <c r="D288" s="212">
        <v>100</v>
      </c>
      <c r="E288" s="212">
        <v>100</v>
      </c>
      <c r="F288" s="212">
        <v>100</v>
      </c>
    </row>
    <row r="289" spans="1:7" s="155" customFormat="1" ht="36" x14ac:dyDescent="0.2">
      <c r="A289" s="353" t="s">
        <v>149</v>
      </c>
      <c r="B289" s="182"/>
      <c r="C289" s="182"/>
      <c r="D289" s="182"/>
      <c r="E289" s="182"/>
      <c r="F289" s="182"/>
    </row>
    <row r="290" spans="1:7" s="155" customFormat="1" x14ac:dyDescent="0.2">
      <c r="A290" s="161" t="s">
        <v>150</v>
      </c>
      <c r="B290" s="182">
        <v>6.7813849896104115</v>
      </c>
      <c r="C290" s="182">
        <v>6.7423561982590048</v>
      </c>
      <c r="D290" s="182">
        <v>9.061286707515583</v>
      </c>
      <c r="E290" s="182">
        <v>5.8300247578452744</v>
      </c>
      <c r="F290" s="182">
        <v>6.2875708300736886</v>
      </c>
    </row>
    <row r="291" spans="1:7" s="155" customFormat="1" x14ac:dyDescent="0.2">
      <c r="A291" s="161" t="s">
        <v>151</v>
      </c>
      <c r="B291" s="182">
        <v>86.342813027291569</v>
      </c>
      <c r="C291" s="182">
        <v>87.637482823485243</v>
      </c>
      <c r="D291" s="182">
        <v>84.234339426658906</v>
      </c>
      <c r="E291" s="182">
        <v>86.070419794091762</v>
      </c>
      <c r="F291" s="182">
        <v>87.173777575412828</v>
      </c>
    </row>
    <row r="292" spans="1:7" s="155" customFormat="1" x14ac:dyDescent="0.2">
      <c r="A292" s="161" t="s">
        <v>152</v>
      </c>
      <c r="B292" s="182">
        <v>6.8758019830980164</v>
      </c>
      <c r="C292" s="182">
        <v>5.6201609782557558</v>
      </c>
      <c r="D292" s="182">
        <v>6.7043738658255148</v>
      </c>
      <c r="E292" s="182">
        <v>8.0995554480629579</v>
      </c>
      <c r="F292" s="182">
        <v>6.53865159451348</v>
      </c>
    </row>
    <row r="293" spans="1:7" s="155" customFormat="1" x14ac:dyDescent="0.2">
      <c r="A293" s="211" t="s">
        <v>7</v>
      </c>
      <c r="B293" s="212">
        <v>100</v>
      </c>
      <c r="C293" s="212">
        <v>100</v>
      </c>
      <c r="D293" s="212">
        <v>100</v>
      </c>
      <c r="E293" s="212">
        <v>100</v>
      </c>
      <c r="F293" s="212">
        <v>100</v>
      </c>
    </row>
    <row r="294" spans="1:7" ht="48" x14ac:dyDescent="0.2">
      <c r="A294" s="353" t="s">
        <v>171</v>
      </c>
      <c r="B294" s="179">
        <v>1742.2933083261901</v>
      </c>
      <c r="C294" s="179">
        <v>1879.8885109282696</v>
      </c>
      <c r="D294" s="179">
        <v>2080.365384540472</v>
      </c>
      <c r="E294" s="179">
        <v>2132.8555218671586</v>
      </c>
      <c r="F294" s="179">
        <v>2296.7296844601797</v>
      </c>
      <c r="G294" s="155"/>
    </row>
    <row r="295" spans="1:7" ht="39" customHeight="1" x14ac:dyDescent="0.2">
      <c r="A295" s="354" t="s">
        <v>153</v>
      </c>
      <c r="B295" s="337">
        <v>3323.3778730552331</v>
      </c>
      <c r="C295" s="337">
        <v>3617.3336072758398</v>
      </c>
      <c r="D295" s="337">
        <v>4081.4293068851784</v>
      </c>
      <c r="E295" s="337">
        <v>4164.9970427529652</v>
      </c>
      <c r="F295" s="337">
        <v>4501.8644459308216</v>
      </c>
      <c r="G295" s="155"/>
    </row>
    <row r="296" spans="1:7" x14ac:dyDescent="0.2">
      <c r="A296" s="155"/>
      <c r="B296" s="155"/>
      <c r="C296" s="155"/>
      <c r="D296" s="155"/>
      <c r="E296" s="155"/>
      <c r="F296" s="155"/>
      <c r="G296" s="155"/>
    </row>
    <row r="297" spans="1:7" ht="24.75" customHeight="1" x14ac:dyDescent="0.2">
      <c r="A297" s="408" t="s">
        <v>308</v>
      </c>
      <c r="B297" s="408"/>
      <c r="C297" s="408"/>
      <c r="D297" s="408"/>
      <c r="E297" s="408"/>
      <c r="F297" s="408"/>
      <c r="G297" s="408"/>
    </row>
    <row r="298" spans="1:7" x14ac:dyDescent="0.2">
      <c r="F298" s="309" t="s">
        <v>74</v>
      </c>
    </row>
    <row r="299" spans="1:7" x14ac:dyDescent="0.2">
      <c r="A299" s="355"/>
      <c r="B299" s="356">
        <v>2017</v>
      </c>
      <c r="C299" s="356">
        <v>2018</v>
      </c>
      <c r="D299" s="356">
        <v>2019</v>
      </c>
      <c r="E299" s="357">
        <v>2020</v>
      </c>
      <c r="F299" s="357">
        <v>2021</v>
      </c>
    </row>
    <row r="300" spans="1:7" x14ac:dyDescent="0.2">
      <c r="A300" s="314" t="s">
        <v>175</v>
      </c>
      <c r="B300" s="350">
        <v>11.282416067458158</v>
      </c>
      <c r="C300" s="350">
        <v>10.44656708466303</v>
      </c>
      <c r="D300" s="350">
        <v>9.3000000000000007</v>
      </c>
      <c r="E300" s="350">
        <v>7.676234062629093</v>
      </c>
      <c r="F300" s="350">
        <v>11.192674707652664</v>
      </c>
    </row>
    <row r="301" spans="1:7" x14ac:dyDescent="0.2">
      <c r="A301" s="316" t="s">
        <v>176</v>
      </c>
      <c r="B301" s="358">
        <v>21.622385505581562</v>
      </c>
      <c r="C301" s="358">
        <v>15.908090939392801</v>
      </c>
      <c r="D301" s="358">
        <v>18.899999999999999</v>
      </c>
      <c r="E301" s="358">
        <v>16.345096994179251</v>
      </c>
      <c r="F301" s="358">
        <v>17.090433443956474</v>
      </c>
    </row>
    <row r="302" spans="1:7" x14ac:dyDescent="0.2">
      <c r="A302" s="155"/>
      <c r="B302" s="155"/>
      <c r="C302" s="155"/>
      <c r="D302" s="155"/>
      <c r="E302" s="155"/>
      <c r="F302" s="155"/>
      <c r="G302" s="155"/>
    </row>
    <row r="303" spans="1:7" ht="15.75" customHeight="1" x14ac:dyDescent="0.2">
      <c r="A303" s="496" t="s">
        <v>266</v>
      </c>
      <c r="B303" s="410"/>
      <c r="C303" s="410"/>
      <c r="D303" s="410"/>
      <c r="E303" s="410"/>
      <c r="F303" s="410"/>
      <c r="G303" s="410"/>
    </row>
    <row r="304" spans="1:7" ht="38.25" customHeight="1" x14ac:dyDescent="0.2">
      <c r="A304" s="497" t="s">
        <v>270</v>
      </c>
      <c r="B304" s="497"/>
      <c r="C304" s="497"/>
      <c r="D304" s="497"/>
      <c r="E304" s="497"/>
      <c r="F304" s="497"/>
      <c r="G304" s="497"/>
    </row>
  </sheetData>
  <mergeCells count="42">
    <mergeCell ref="A303:G303"/>
    <mergeCell ref="A304:G304"/>
    <mergeCell ref="D245:F245"/>
    <mergeCell ref="B247:F247"/>
    <mergeCell ref="B258:F258"/>
    <mergeCell ref="B269:F269"/>
    <mergeCell ref="A281:G281"/>
    <mergeCell ref="A297:G297"/>
    <mergeCell ref="A198:G198"/>
    <mergeCell ref="B201:F201"/>
    <mergeCell ref="B215:F215"/>
    <mergeCell ref="B229:F229"/>
    <mergeCell ref="A244:G244"/>
    <mergeCell ref="B71:F71"/>
    <mergeCell ref="B84:F84"/>
    <mergeCell ref="B97:F97"/>
    <mergeCell ref="A68:G68"/>
    <mergeCell ref="A20:G20"/>
    <mergeCell ref="B51:C51"/>
    <mergeCell ref="D51:E51"/>
    <mergeCell ref="F51:G51"/>
    <mergeCell ref="A1:G1"/>
    <mergeCell ref="B4:F4"/>
    <mergeCell ref="B9:F9"/>
    <mergeCell ref="B14:F14"/>
    <mergeCell ref="A49:G49"/>
    <mergeCell ref="A111:G111"/>
    <mergeCell ref="A113:A115"/>
    <mergeCell ref="B113:D113"/>
    <mergeCell ref="E113:G113"/>
    <mergeCell ref="B114:D114"/>
    <mergeCell ref="E114:G114"/>
    <mergeCell ref="B132:F132"/>
    <mergeCell ref="A178:G178"/>
    <mergeCell ref="A129:G129"/>
    <mergeCell ref="A180:A182"/>
    <mergeCell ref="B180:D180"/>
    <mergeCell ref="E180:G180"/>
    <mergeCell ref="B181:D181"/>
    <mergeCell ref="E181:G181"/>
    <mergeCell ref="B147:F147"/>
    <mergeCell ref="B162:F162"/>
  </mergeCells>
  <pageMargins left="0.78740157480314965" right="0.39370078740157483" top="0.74803149606299213" bottom="0.74803149606299213" header="0.31496062992125984" footer="0.31496062992125984"/>
  <pageSetup paperSize="9" firstPageNumber="13" orientation="portrait" useFirstPageNumber="1"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Demografie</vt:lpstr>
      <vt:lpstr>Educație</vt:lpstr>
      <vt:lpstr>Protecție socială</vt:lpstr>
      <vt:lpstr>Sănatate</vt:lpstr>
      <vt:lpstr>Infracționalitate</vt:lpstr>
      <vt:lpstr>Gospodarii cu copii</vt:lpstr>
      <vt:lpstr>Educație!_ftn1</vt:lpstr>
      <vt:lpstr>Educație!_ftnref1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Covrig</dc:creator>
  <cp:lastModifiedBy>Ana Ceban</cp:lastModifiedBy>
  <cp:lastPrinted>2021-05-17T06:35:41Z</cp:lastPrinted>
  <dcterms:created xsi:type="dcterms:W3CDTF">2017-05-11T08:15:06Z</dcterms:created>
  <dcterms:modified xsi:type="dcterms:W3CDTF">2022-05-30T14:12:27Z</dcterms:modified>
</cp:coreProperties>
</file>